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-swim-chamtz\OneDrive\Desktop\GSV Sachsen\SSM\"/>
    </mc:Choice>
  </mc:AlternateContent>
  <xr:revisionPtr revIDLastSave="0" documentId="8_{AF01405F-15D7-44B9-9D60-7B31A0FF3D02}" xr6:coauthVersionLast="47" xr6:coauthVersionMax="47" xr10:uidLastSave="{00000000-0000-0000-0000-000000000000}"/>
  <workbookProtection workbookAlgorithmName="SHA-512" workbookHashValue="M+0fGxDSuVJkDqpmD4cJkuq3qNQjA/QwWp68+rsLdZ0ncF8ls88O+DJC/V6sBsq9qtxJQwsnoUpb7DycAWV6ag==" workbookSaltValue="+2xPz9Nx0z1yEZD3E4ubKA==" workbookSpinCount="100000" lockStructure="1"/>
  <bookViews>
    <workbookView xWindow="-98" yWindow="-98" windowWidth="20715" windowHeight="13276" xr2:uid="{00000000-000D-0000-FFFF-FFFF00000000}"/>
  </bookViews>
  <sheets>
    <sheet name="Checkliste" sheetId="11" r:id="rId1"/>
    <sheet name="Übersicht" sheetId="1" r:id="rId2"/>
    <sheet name="Einzel Meisterschaft" sheetId="8" state="hidden" r:id="rId3"/>
    <sheet name="LSSP Einzel Meisterschaft" sheetId="10" state="hidden" r:id="rId4"/>
    <sheet name="Einzel-Sprint-Meisterschaft" sheetId="9" r:id="rId5"/>
    <sheet name="Staffelmeldungen" sheetId="6" r:id="rId6"/>
    <sheet name="Hinweise" sheetId="7" state="hidden" r:id="rId7"/>
    <sheet name="Medallienspiegelrechner EM" sheetId="12" state="hidden" r:id="rId8"/>
    <sheet name="Medallienspiegelrechner LSSP" sheetId="13" state="hidden" r:id="rId9"/>
    <sheet name="Medallienspiegelrechner SM" sheetId="15" state="hidden" r:id="rId10"/>
  </sheets>
  <externalReferences>
    <externalReference r:id="rId11"/>
    <externalReference r:id="rId12"/>
  </externalReferences>
  <definedNames>
    <definedName name="_">Übersicht!$A$33</definedName>
    <definedName name="__xlnm.Print_Area" localSheetId="1">Übersicht!$A$1:$K$51</definedName>
    <definedName name="_xlnm.Print_Area" localSheetId="3">'LSSP Einzel Meisterschaft'!$A:$T</definedName>
    <definedName name="_xlnm.Print_Area" localSheetId="7">'Medallienspiegelrechner EM'!$A$1:$AK$55</definedName>
    <definedName name="_xlnm.Print_Area" localSheetId="8">'Medallienspiegelrechner LSSP'!$A$1:$M$28</definedName>
    <definedName name="_xlnm.Print_Area" localSheetId="9">'Medallienspiegelrechner SM'!$A$1:$M$24</definedName>
    <definedName name="Ges.m">[1]Übersicht!$AB$13</definedName>
    <definedName name="Ges.x">[2]Übersicht!$Z$4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6" i="9"/>
  <c r="G25" i="1"/>
  <c r="Y21" i="8" s="1"/>
  <c r="G24" i="1"/>
  <c r="Y20" i="8" s="1"/>
  <c r="G23" i="1"/>
  <c r="Y19" i="8" s="1"/>
  <c r="G22" i="1"/>
  <c r="Y18" i="8" s="1"/>
  <c r="G21" i="1"/>
  <c r="Y17" i="8" s="1"/>
  <c r="G20" i="1"/>
  <c r="Y16" i="8" s="1"/>
  <c r="G19" i="1"/>
  <c r="Y15" i="8" s="1"/>
  <c r="G18" i="1"/>
  <c r="Y14" i="8" s="1"/>
  <c r="G17" i="1"/>
  <c r="Y13" i="8" s="1"/>
  <c r="G16" i="1"/>
  <c r="G15" i="1"/>
  <c r="Y11" i="8" s="1"/>
  <c r="G14" i="1"/>
  <c r="Y10" i="8" s="1"/>
  <c r="G13" i="1"/>
  <c r="Y9" i="8" s="1"/>
  <c r="G12" i="1"/>
  <c r="Y8" i="8" s="1"/>
  <c r="G11" i="1"/>
  <c r="Y7" i="8" s="1"/>
  <c r="G10" i="1"/>
  <c r="Y6" i="8" s="1"/>
  <c r="Y23" i="8"/>
  <c r="Y22" i="8"/>
  <c r="Y12" i="8"/>
  <c r="E102" i="7"/>
  <c r="B102" i="7"/>
  <c r="A102" i="7"/>
  <c r="B104" i="7"/>
  <c r="E104" i="7" s="1"/>
  <c r="A121" i="7"/>
  <c r="D121" i="7"/>
  <c r="D120" i="7" s="1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B121" i="7" s="1"/>
  <c r="E121" i="7" s="1"/>
  <c r="A20" i="7"/>
  <c r="A19" i="7"/>
  <c r="A18" i="7"/>
  <c r="A17" i="7"/>
  <c r="A16" i="7"/>
  <c r="A15" i="7"/>
  <c r="A14" i="7"/>
  <c r="A13" i="7"/>
  <c r="A21" i="7"/>
  <c r="T12" i="10"/>
  <c r="C50" i="1"/>
  <c r="H48" i="1" s="1"/>
  <c r="A15" i="12"/>
  <c r="A14" i="12"/>
  <c r="A13" i="12"/>
  <c r="A12" i="15"/>
  <c r="A11" i="15"/>
  <c r="A10" i="15"/>
  <c r="A9" i="15"/>
  <c r="A8" i="15"/>
  <c r="A7" i="15"/>
  <c r="A6" i="15"/>
  <c r="A5" i="15"/>
  <c r="A4" i="15"/>
  <c r="A19" i="12"/>
  <c r="A18" i="12"/>
  <c r="A17" i="12"/>
  <c r="A16" i="12"/>
  <c r="A12" i="12"/>
  <c r="A11" i="12"/>
  <c r="A10" i="12"/>
  <c r="A9" i="12"/>
  <c r="A8" i="12"/>
  <c r="A7" i="12"/>
  <c r="A6" i="12"/>
  <c r="A5" i="12"/>
  <c r="A4" i="12"/>
  <c r="C6" i="6"/>
  <c r="I6" i="6" s="1"/>
  <c r="J37" i="1" s="1"/>
  <c r="B103" i="7" l="1"/>
  <c r="E103" i="7" s="1"/>
  <c r="D119" i="7"/>
  <c r="A120" i="7"/>
  <c r="B107" i="7"/>
  <c r="E107" i="7" s="1"/>
  <c r="B111" i="7"/>
  <c r="B115" i="7"/>
  <c r="B119" i="7"/>
  <c r="E119" i="7" s="1"/>
  <c r="B122" i="7"/>
  <c r="B108" i="7"/>
  <c r="E108" i="7" s="1"/>
  <c r="B112" i="7"/>
  <c r="B116" i="7"/>
  <c r="E116" i="7" s="1"/>
  <c r="B120" i="7"/>
  <c r="E120" i="7" s="1"/>
  <c r="B106" i="7"/>
  <c r="B110" i="7"/>
  <c r="B114" i="7"/>
  <c r="B118" i="7"/>
  <c r="E118" i="7" s="1"/>
  <c r="B105" i="7"/>
  <c r="B109" i="7"/>
  <c r="B113" i="7"/>
  <c r="B117" i="7"/>
  <c r="E117" i="7" s="1"/>
  <c r="E106" i="7"/>
  <c r="E110" i="7"/>
  <c r="E114" i="7"/>
  <c r="E109" i="7"/>
  <c r="E113" i="7"/>
  <c r="E112" i="7"/>
  <c r="E111" i="7"/>
  <c r="E115" i="7"/>
  <c r="B156" i="7"/>
  <c r="E156" i="7" s="1"/>
  <c r="B152" i="7"/>
  <c r="E152" i="7" s="1"/>
  <c r="B150" i="7"/>
  <c r="E150" i="7" s="1"/>
  <c r="B162" i="7"/>
  <c r="E162" i="7" s="1"/>
  <c r="B166" i="7"/>
  <c r="E166" i="7" s="1"/>
  <c r="B153" i="7"/>
  <c r="E153" i="7" s="1"/>
  <c r="B157" i="7"/>
  <c r="E157" i="7" s="1"/>
  <c r="B154" i="7"/>
  <c r="E154" i="7" s="1"/>
  <c r="B158" i="7"/>
  <c r="E158" i="7" s="1"/>
  <c r="B160" i="7"/>
  <c r="E160" i="7" s="1"/>
  <c r="B164" i="7"/>
  <c r="E164" i="7" s="1"/>
  <c r="B151" i="7"/>
  <c r="E151" i="7" s="1"/>
  <c r="B155" i="7"/>
  <c r="E155" i="7" s="1"/>
  <c r="B159" i="7"/>
  <c r="E159" i="7" s="1"/>
  <c r="B168" i="7"/>
  <c r="E168" i="7" s="1"/>
  <c r="A27" i="13"/>
  <c r="A25" i="13"/>
  <c r="A23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H33" i="1"/>
  <c r="C33" i="1"/>
  <c r="A33" i="1"/>
  <c r="D118" i="7" l="1"/>
  <c r="A119" i="7"/>
  <c r="B163" i="7"/>
  <c r="E163" i="7" s="1"/>
  <c r="B169" i="7"/>
  <c r="E169" i="7" s="1"/>
  <c r="B165" i="7"/>
  <c r="E165" i="7" s="1"/>
  <c r="B161" i="7"/>
  <c r="E161" i="7" s="1"/>
  <c r="B167" i="7"/>
  <c r="E167" i="7" s="1"/>
  <c r="D28" i="11"/>
  <c r="A4" i="6"/>
  <c r="D117" i="7" l="1"/>
  <c r="A118" i="7"/>
  <c r="T7" i="10"/>
  <c r="T8" i="10"/>
  <c r="T9" i="10"/>
  <c r="T10" i="10"/>
  <c r="T11" i="10"/>
  <c r="T13" i="10"/>
  <c r="T14" i="10"/>
  <c r="T15" i="10"/>
  <c r="T16" i="10"/>
  <c r="T17" i="10"/>
  <c r="T18" i="10"/>
  <c r="T19" i="10"/>
  <c r="T20" i="10"/>
  <c r="T21" i="10"/>
  <c r="T22" i="10"/>
  <c r="T23" i="10"/>
  <c r="T6" i="10"/>
  <c r="B7" i="6"/>
  <c r="C7" i="6"/>
  <c r="I7" i="6" s="1"/>
  <c r="J38" i="1" s="1"/>
  <c r="D7" i="6"/>
  <c r="B8" i="6"/>
  <c r="C8" i="6"/>
  <c r="I8" i="6" s="1"/>
  <c r="J39" i="1" s="1"/>
  <c r="D8" i="6"/>
  <c r="B9" i="6"/>
  <c r="C9" i="6"/>
  <c r="I9" i="6" s="1"/>
  <c r="J40" i="1" s="1"/>
  <c r="D9" i="6"/>
  <c r="B10" i="6"/>
  <c r="C10" i="6"/>
  <c r="I10" i="6" s="1"/>
  <c r="J41" i="1" s="1"/>
  <c r="D10" i="6"/>
  <c r="B11" i="6"/>
  <c r="C11" i="6"/>
  <c r="I11" i="6" s="1"/>
  <c r="J42" i="1" s="1"/>
  <c r="D11" i="6"/>
  <c r="D6" i="6"/>
  <c r="J43" i="1"/>
  <c r="J44" i="1"/>
  <c r="J45" i="1"/>
  <c r="J46" i="1"/>
  <c r="B6" i="6"/>
  <c r="D116" i="7" l="1"/>
  <c r="A117" i="7"/>
  <c r="D23" i="10"/>
  <c r="C23" i="10"/>
  <c r="B23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B7" i="10"/>
  <c r="D6" i="10"/>
  <c r="C6" i="10"/>
  <c r="B6" i="10"/>
  <c r="A4" i="10"/>
  <c r="E23" i="9"/>
  <c r="C23" i="9"/>
  <c r="R23" i="9" s="1"/>
  <c r="B23" i="9"/>
  <c r="E22" i="9"/>
  <c r="C22" i="9"/>
  <c r="R22" i="9" s="1"/>
  <c r="B22" i="9"/>
  <c r="E21" i="9"/>
  <c r="C21" i="9"/>
  <c r="R21" i="9" s="1"/>
  <c r="B21" i="9"/>
  <c r="E20" i="9"/>
  <c r="C20" i="9"/>
  <c r="R20" i="9" s="1"/>
  <c r="B20" i="9"/>
  <c r="E19" i="9"/>
  <c r="C19" i="9"/>
  <c r="R19" i="9" s="1"/>
  <c r="B19" i="9"/>
  <c r="E18" i="9"/>
  <c r="C18" i="9"/>
  <c r="R18" i="9" s="1"/>
  <c r="B18" i="9"/>
  <c r="E17" i="9"/>
  <c r="C17" i="9"/>
  <c r="R17" i="9" s="1"/>
  <c r="B17" i="9"/>
  <c r="E16" i="9"/>
  <c r="C16" i="9"/>
  <c r="R16" i="9" s="1"/>
  <c r="B16" i="9"/>
  <c r="E15" i="9"/>
  <c r="C15" i="9"/>
  <c r="R15" i="9" s="1"/>
  <c r="B15" i="9"/>
  <c r="E14" i="9"/>
  <c r="C14" i="9"/>
  <c r="R14" i="9" s="1"/>
  <c r="B14" i="9"/>
  <c r="E13" i="9"/>
  <c r="C13" i="9"/>
  <c r="R13" i="9" s="1"/>
  <c r="B13" i="9"/>
  <c r="E12" i="9"/>
  <c r="C12" i="9"/>
  <c r="R12" i="9" s="1"/>
  <c r="B12" i="9"/>
  <c r="E11" i="9"/>
  <c r="C11" i="9"/>
  <c r="R11" i="9" s="1"/>
  <c r="B11" i="9"/>
  <c r="E10" i="9"/>
  <c r="C10" i="9"/>
  <c r="R10" i="9" s="1"/>
  <c r="B10" i="9"/>
  <c r="E9" i="9"/>
  <c r="C9" i="9"/>
  <c r="R9" i="9" s="1"/>
  <c r="B9" i="9"/>
  <c r="E8" i="9"/>
  <c r="C8" i="9"/>
  <c r="R8" i="9" s="1"/>
  <c r="B8" i="9"/>
  <c r="E7" i="9"/>
  <c r="C7" i="9"/>
  <c r="R7" i="9" s="1"/>
  <c r="B7" i="9"/>
  <c r="E6" i="9"/>
  <c r="C6" i="9"/>
  <c r="R6" i="9" s="1"/>
  <c r="B6" i="9"/>
  <c r="A4" i="9"/>
  <c r="B7" i="8"/>
  <c r="C7" i="8"/>
  <c r="U7" i="8" s="1"/>
  <c r="D7" i="8"/>
  <c r="B8" i="8"/>
  <c r="C8" i="8"/>
  <c r="U8" i="8" s="1"/>
  <c r="D8" i="8"/>
  <c r="B9" i="8"/>
  <c r="C9" i="8"/>
  <c r="U9" i="8" s="1"/>
  <c r="D9" i="8"/>
  <c r="B10" i="8"/>
  <c r="C10" i="8"/>
  <c r="U10" i="8" s="1"/>
  <c r="D10" i="8"/>
  <c r="B11" i="8"/>
  <c r="C11" i="8"/>
  <c r="U11" i="8" s="1"/>
  <c r="D11" i="8"/>
  <c r="B12" i="8"/>
  <c r="C12" i="8"/>
  <c r="U12" i="8" s="1"/>
  <c r="D12" i="8"/>
  <c r="B13" i="8"/>
  <c r="C13" i="8"/>
  <c r="U13" i="8" s="1"/>
  <c r="D13" i="8"/>
  <c r="B14" i="8"/>
  <c r="C14" i="8"/>
  <c r="U14" i="8" s="1"/>
  <c r="D14" i="8"/>
  <c r="B15" i="8"/>
  <c r="C15" i="8"/>
  <c r="U15" i="8" s="1"/>
  <c r="D15" i="8"/>
  <c r="B16" i="8"/>
  <c r="C16" i="8"/>
  <c r="U16" i="8" s="1"/>
  <c r="D16" i="8"/>
  <c r="B17" i="8"/>
  <c r="C17" i="8"/>
  <c r="U17" i="8" s="1"/>
  <c r="D17" i="8"/>
  <c r="B18" i="8"/>
  <c r="C18" i="8"/>
  <c r="U18" i="8" s="1"/>
  <c r="D18" i="8"/>
  <c r="B19" i="8"/>
  <c r="C19" i="8"/>
  <c r="U19" i="8" s="1"/>
  <c r="D19" i="8"/>
  <c r="B20" i="8"/>
  <c r="C20" i="8"/>
  <c r="U20" i="8" s="1"/>
  <c r="D20" i="8"/>
  <c r="B21" i="8"/>
  <c r="C21" i="8"/>
  <c r="U21" i="8" s="1"/>
  <c r="D21" i="8"/>
  <c r="B22" i="8"/>
  <c r="C22" i="8"/>
  <c r="U22" i="8" s="1"/>
  <c r="D22" i="8"/>
  <c r="B23" i="8"/>
  <c r="C23" i="8"/>
  <c r="U23" i="8" s="1"/>
  <c r="D23" i="8"/>
  <c r="D6" i="8"/>
  <c r="C6" i="8"/>
  <c r="U6" i="8" s="1"/>
  <c r="B6" i="8"/>
  <c r="A4" i="8"/>
  <c r="D115" i="7" l="1"/>
  <c r="A116" i="7"/>
  <c r="J24" i="1"/>
  <c r="J20" i="1"/>
  <c r="J16" i="1"/>
  <c r="J14" i="1"/>
  <c r="J13" i="1"/>
  <c r="J27" i="1"/>
  <c r="J22" i="1"/>
  <c r="J18" i="1"/>
  <c r="J12" i="1"/>
  <c r="J26" i="1"/>
  <c r="J25" i="1"/>
  <c r="J23" i="1"/>
  <c r="J21" i="1"/>
  <c r="J19" i="1"/>
  <c r="J17" i="1"/>
  <c r="J15" i="1"/>
  <c r="J11" i="1"/>
  <c r="A30" i="1"/>
  <c r="A29" i="1"/>
  <c r="D114" i="7" l="1"/>
  <c r="A115" i="7"/>
  <c r="D113" i="7" l="1"/>
  <c r="A114" i="7"/>
  <c r="B139" i="7"/>
  <c r="E139" i="7" s="1"/>
  <c r="B149" i="7"/>
  <c r="E149" i="7" s="1"/>
  <c r="B145" i="7"/>
  <c r="E145" i="7" s="1"/>
  <c r="B141" i="7"/>
  <c r="E141" i="7" s="1"/>
  <c r="B147" i="7"/>
  <c r="E147" i="7" s="1"/>
  <c r="B146" i="7"/>
  <c r="E146" i="7" s="1"/>
  <c r="B148" i="7"/>
  <c r="E148" i="7" s="1"/>
  <c r="B144" i="7"/>
  <c r="E144" i="7" s="1"/>
  <c r="B140" i="7"/>
  <c r="E140" i="7" s="1"/>
  <c r="B143" i="7"/>
  <c r="E143" i="7" s="1"/>
  <c r="B142" i="7"/>
  <c r="E142" i="7" s="1"/>
  <c r="D112" i="7" l="1"/>
  <c r="A113" i="7"/>
  <c r="E122" i="7"/>
  <c r="D111" i="7" l="1"/>
  <c r="A112" i="7"/>
  <c r="B123" i="7"/>
  <c r="E123" i="7" s="1"/>
  <c r="B138" i="7"/>
  <c r="E138" i="7" s="1"/>
  <c r="B134" i="7"/>
  <c r="E134" i="7" s="1"/>
  <c r="B130" i="7"/>
  <c r="E130" i="7" s="1"/>
  <c r="B126" i="7"/>
  <c r="E126" i="7" s="1"/>
  <c r="B135" i="7"/>
  <c r="E135" i="7" s="1"/>
  <c r="B137" i="7"/>
  <c r="E137" i="7" s="1"/>
  <c r="B133" i="7"/>
  <c r="E133" i="7" s="1"/>
  <c r="B129" i="7"/>
  <c r="E129" i="7" s="1"/>
  <c r="B125" i="7"/>
  <c r="E125" i="7" s="1"/>
  <c r="B136" i="7"/>
  <c r="E136" i="7" s="1"/>
  <c r="B132" i="7"/>
  <c r="E132" i="7" s="1"/>
  <c r="B128" i="7"/>
  <c r="E128" i="7" s="1"/>
  <c r="B124" i="7"/>
  <c r="E124" i="7" s="1"/>
  <c r="B131" i="7"/>
  <c r="E131" i="7" s="1"/>
  <c r="B127" i="7"/>
  <c r="E127" i="7" s="1"/>
  <c r="D110" i="7" l="1"/>
  <c r="A111" i="7"/>
  <c r="D109" i="7" l="1"/>
  <c r="A110" i="7"/>
  <c r="D108" i="7" l="1"/>
  <c r="A109" i="7"/>
  <c r="D107" i="7" l="1"/>
  <c r="A108" i="7"/>
  <c r="D106" i="7" l="1"/>
  <c r="A107" i="7"/>
  <c r="D105" i="7" l="1"/>
  <c r="D104" i="7" s="1"/>
  <c r="A106" i="7"/>
  <c r="A104" i="7" l="1"/>
  <c r="D103" i="7"/>
  <c r="A103" i="7" s="1"/>
  <c r="A105" i="7"/>
  <c r="E105" i="7" s="1"/>
  <c r="J10" i="1" l="1"/>
  <c r="J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9" authorId="0" shapeId="0" xr:uid="{00000000-0006-0000-0000-000002000000}">
      <text>
        <r>
          <rPr>
            <b/>
            <sz val="10"/>
            <color indexed="8"/>
            <rFont val="Tahoma"/>
            <family val="2"/>
            <charset val="1"/>
          </rPr>
          <t>DSV-ID-Nr. nur einschreiben wenn vorhanden, sonst bleibt das Feld leer!</t>
        </r>
      </text>
    </comment>
  </commentList>
</comments>
</file>

<file path=xl/sharedStrings.xml><?xml version="1.0" encoding="utf-8"?>
<sst xmlns="http://schemas.openxmlformats.org/spreadsheetml/2006/main" count="459" uniqueCount="213">
  <si>
    <t>Gehörlosen-Sportverband Sachsen e.V.</t>
  </si>
  <si>
    <t xml:space="preserve">Vereinsname: </t>
  </si>
  <si>
    <t>E-Mailanschrift:</t>
  </si>
  <si>
    <t>EINZEL</t>
  </si>
  <si>
    <t>Nr.</t>
  </si>
  <si>
    <t>Name, Vorname</t>
  </si>
  <si>
    <t>Ges.:
m/w</t>
  </si>
  <si>
    <t>Geburtsjahr</t>
  </si>
  <si>
    <t>Startklasse</t>
  </si>
  <si>
    <t>Altersklasse</t>
  </si>
  <si>
    <t>Verbandspass-Nr.</t>
  </si>
  <si>
    <t>DSV  ID-Nummer</t>
  </si>
  <si>
    <t>Startgebühr</t>
  </si>
  <si>
    <t>Staffelmeldung</t>
  </si>
  <si>
    <t>Geschlecht</t>
  </si>
  <si>
    <t>AK/Einzel</t>
  </si>
  <si>
    <t>AK/Staffel</t>
  </si>
  <si>
    <t>Gebühr/Staffel</t>
  </si>
  <si>
    <t>m</t>
  </si>
  <si>
    <t>w</t>
  </si>
  <si>
    <t>GL</t>
  </si>
  <si>
    <t>x</t>
  </si>
  <si>
    <t>H</t>
  </si>
  <si>
    <t>Staffel</t>
  </si>
  <si>
    <t>Mannschaft</t>
  </si>
  <si>
    <t>Ges.:
x</t>
  </si>
  <si>
    <t>Summe:</t>
  </si>
  <si>
    <t>2 / 3</t>
  </si>
  <si>
    <t>4 / 5</t>
  </si>
  <si>
    <t>6 / 7</t>
  </si>
  <si>
    <t>8 / 9</t>
  </si>
  <si>
    <t>10 / 11</t>
  </si>
  <si>
    <t>12 / 13</t>
  </si>
  <si>
    <t>14 / 15</t>
  </si>
  <si>
    <t>16 / 17</t>
  </si>
  <si>
    <t>18 / 19</t>
  </si>
  <si>
    <t>50m Schmetterling</t>
  </si>
  <si>
    <t>50m Rücken</t>
  </si>
  <si>
    <t>50m Brust</t>
  </si>
  <si>
    <t>50m Freistil</t>
  </si>
  <si>
    <t>Staffelmeldungen</t>
  </si>
  <si>
    <t>Wettkampf-Nr.:</t>
  </si>
  <si>
    <t>AK: alle</t>
  </si>
  <si>
    <t>4x 50m Freistil mixed</t>
  </si>
  <si>
    <t>4x 50m Lagen mixed</t>
  </si>
  <si>
    <t>Einzel</t>
  </si>
  <si>
    <t>100m Lagen</t>
  </si>
  <si>
    <t>Einzel Meisterschaft</t>
  </si>
  <si>
    <t>2/3</t>
  </si>
  <si>
    <t>Gebühr/EM &amp; ESM</t>
  </si>
  <si>
    <t>Gebühr/LSSP</t>
  </si>
  <si>
    <t>13 / 14</t>
  </si>
  <si>
    <t>15 / 16</t>
  </si>
  <si>
    <t>17 / 18</t>
  </si>
  <si>
    <t>19 / 20</t>
  </si>
  <si>
    <t>Landessportspiele Einzel Meisterschaft</t>
  </si>
  <si>
    <t>Wettkampf-Nr.: w / m</t>
  </si>
  <si>
    <t>1 / 2</t>
  </si>
  <si>
    <t>3 / 4</t>
  </si>
  <si>
    <t>5 / 6</t>
  </si>
  <si>
    <t>7 / 8</t>
  </si>
  <si>
    <t>9 / 10</t>
  </si>
  <si>
    <t>Wettkampf Titel</t>
  </si>
  <si>
    <t>Mannschaftsleiter:</t>
  </si>
  <si>
    <t>GSV Sachsen e.V.</t>
  </si>
  <si>
    <t>Kontodaten:</t>
  </si>
  <si>
    <t>IBAN:</t>
  </si>
  <si>
    <t>DE67 8605 5592 1100 8200 90</t>
  </si>
  <si>
    <t>Vermerk:</t>
  </si>
  <si>
    <t>Startgebühr Einzelmeisterschaft Schwimmen / Vereinsname</t>
  </si>
  <si>
    <t>Bezahlung:</t>
  </si>
  <si>
    <t>Startgebühr Landessportspiele Schwimmen / Vereinsname</t>
  </si>
  <si>
    <t>Startgebühr Einzel-Sprint-Meisterschaft Schwimmen / Vereinsname</t>
  </si>
  <si>
    <t>Einzel-Sprint-Meisterschaft</t>
  </si>
  <si>
    <t xml:space="preserve">Meldeschluß: </t>
  </si>
  <si>
    <t>AK 55 (Jg.: 1968 u. früher)</t>
  </si>
  <si>
    <t>200 m Lagen</t>
  </si>
  <si>
    <t>100 m Lagen</t>
  </si>
  <si>
    <t>50 m Lagen</t>
  </si>
  <si>
    <t>25 m Lagen</t>
  </si>
  <si>
    <t>100 m Schmetterling</t>
  </si>
  <si>
    <t>50 m Schmetterling</t>
  </si>
  <si>
    <t>25 m Schmetterling</t>
  </si>
  <si>
    <t>100 m Rücken</t>
  </si>
  <si>
    <t>50 m Rücken</t>
  </si>
  <si>
    <t>25 m Rücken</t>
  </si>
  <si>
    <t>100 m Brust</t>
  </si>
  <si>
    <t>50 m Brust</t>
  </si>
  <si>
    <t>25 m Brust</t>
  </si>
  <si>
    <t>100 m Freistil</t>
  </si>
  <si>
    <t>50 m Freistil</t>
  </si>
  <si>
    <t>25 m Freistil</t>
  </si>
  <si>
    <t>4x 50 m Freistil mixed</t>
  </si>
  <si>
    <t>4x 50 m Lagen mixed</t>
  </si>
  <si>
    <t>4x 25 m Freistil mixed</t>
  </si>
  <si>
    <t>4x 25 m Lagen mixed</t>
  </si>
  <si>
    <t>22 / 23</t>
  </si>
  <si>
    <t>1. Schritt</t>
  </si>
  <si>
    <t>Arbeitsbaltt "Übersicht"</t>
  </si>
  <si>
    <t>Eintragen der Vereinsdaten</t>
  </si>
  <si>
    <t>Vereinsname</t>
  </si>
  <si>
    <t>Name Ansprechpartner</t>
  </si>
  <si>
    <t>E-Mail-Adresse</t>
  </si>
  <si>
    <t>Eintragen der Daten der Schwimmer*innen</t>
  </si>
  <si>
    <t>Ges.: m/w</t>
  </si>
  <si>
    <t>Veranstaltung</t>
  </si>
  <si>
    <t>Verbandspass-Nr. DGSV</t>
  </si>
  <si>
    <t>sofern vorhanden</t>
  </si>
  <si>
    <t>DSV  ID-Nr.</t>
  </si>
  <si>
    <t>2. Schritt</t>
  </si>
  <si>
    <t>Arbeitsblatt "Abschnitte"</t>
  </si>
  <si>
    <t>Eintragen der Meldezeiten je Schwimmer*in</t>
  </si>
  <si>
    <t>4. Schritt</t>
  </si>
  <si>
    <t>Arbeitsblatt "Staffelmeldungen"</t>
  </si>
  <si>
    <t>Eintragen der Meldezeiten je Staffel</t>
  </si>
  <si>
    <t>5. Schritt</t>
  </si>
  <si>
    <t>Datei speichern</t>
  </si>
  <si>
    <t>6. Schritt</t>
  </si>
  <si>
    <t>Datei senden an</t>
  </si>
  <si>
    <t>7. Schritt</t>
  </si>
  <si>
    <t>Gesamtsumme auf Arbeitsblatt "Übersicht"</t>
  </si>
  <si>
    <t>Anleitung bzw. Checkliste:</t>
  </si>
  <si>
    <r>
      <t xml:space="preserve">Je WK im Format </t>
    </r>
    <r>
      <rPr>
        <b/>
        <sz val="14"/>
        <rFont val="Calibri"/>
        <family val="2"/>
        <scheme val="minor"/>
      </rPr>
      <t>mm:ss,xx</t>
    </r>
  </si>
  <si>
    <t>Kontoverbindung siehe unten "Übersicht"</t>
  </si>
  <si>
    <t>A</t>
  </si>
  <si>
    <t>B</t>
  </si>
  <si>
    <t>C</t>
  </si>
  <si>
    <t>D</t>
  </si>
  <si>
    <t>E</t>
  </si>
  <si>
    <t>AK 18</t>
  </si>
  <si>
    <t>AK 28</t>
  </si>
  <si>
    <t>AK 55</t>
  </si>
  <si>
    <t>Ergebnis:</t>
  </si>
  <si>
    <t>♂</t>
  </si>
  <si>
    <t>♀</t>
  </si>
  <si>
    <t>AK 40</t>
  </si>
  <si>
    <t>Kids</t>
  </si>
  <si>
    <t>Erw.</t>
  </si>
  <si>
    <t>deafswim@gsv-sachsen.de und sportbuero@gsv-sachsen.de</t>
  </si>
  <si>
    <t>20 / 21</t>
  </si>
  <si>
    <t>LSSP Leipzig</t>
  </si>
  <si>
    <t>Meldeschluß:</t>
  </si>
  <si>
    <t>Überweisung der Meldegebühren</t>
  </si>
  <si>
    <t>Nachmeldung:</t>
  </si>
  <si>
    <t>Meldedatum:</t>
  </si>
  <si>
    <t>Nur Altersklasse D &amp; E</t>
  </si>
  <si>
    <t xml:space="preserve">SM </t>
  </si>
  <si>
    <t>4</t>
  </si>
  <si>
    <t>25 m Rückenbeine</t>
  </si>
  <si>
    <t>25 m Brustbeine</t>
  </si>
  <si>
    <t>Erwachsene (AK´s 18 - 55)</t>
  </si>
  <si>
    <t>Kinder (AK´s A - E)</t>
  </si>
  <si>
    <t>1. Veranstaltungsabschnitt</t>
  </si>
  <si>
    <t>7</t>
  </si>
  <si>
    <t>10</t>
  </si>
  <si>
    <t>13</t>
  </si>
  <si>
    <t>11 / 12</t>
  </si>
  <si>
    <t>2. Veranstaltungsabschnitt</t>
  </si>
  <si>
    <t>25 / 26</t>
  </si>
  <si>
    <t>25 m Kraulbeine</t>
  </si>
  <si>
    <t>AK 40 (Jg.: 1984 - 1970)</t>
  </si>
  <si>
    <t>AK 28 (Jg.: 1996 - 1985)</t>
  </si>
  <si>
    <t>2. Abschnitt</t>
  </si>
  <si>
    <t>1. Abschnitt</t>
  </si>
  <si>
    <t>GOLD</t>
  </si>
  <si>
    <t>Medailien:</t>
  </si>
  <si>
    <t>Silber</t>
  </si>
  <si>
    <t>Bronze</t>
  </si>
  <si>
    <t>A18</t>
  </si>
  <si>
    <t>A28</t>
  </si>
  <si>
    <t>A40</t>
  </si>
  <si>
    <t>A55</t>
  </si>
  <si>
    <t>Einzelstart</t>
  </si>
  <si>
    <t>Staffelstart</t>
  </si>
  <si>
    <t>Insgesamt:</t>
  </si>
  <si>
    <t>EM Dresden</t>
  </si>
  <si>
    <t>Meldeliste  31. Offene Sächsische Landessportspiele der hörgeschädigten Schüler und Jugendlichen im Einzelschwimmen</t>
  </si>
  <si>
    <t>Meldeliste  34. Offene Sächsische Gehörlosen Meisterschaften Einzelschwimmen</t>
  </si>
  <si>
    <t>21 / 22</t>
  </si>
  <si>
    <t>23 / 24</t>
  </si>
  <si>
    <t xml:space="preserve">26 / 27 </t>
  </si>
  <si>
    <t>27 / 28</t>
  </si>
  <si>
    <t>28 / 29</t>
  </si>
  <si>
    <t>29 / 30</t>
  </si>
  <si>
    <t>30 / 31</t>
  </si>
  <si>
    <t>2</t>
  </si>
  <si>
    <t>3</t>
  </si>
  <si>
    <t>5</t>
  </si>
  <si>
    <t>8</t>
  </si>
  <si>
    <t>9</t>
  </si>
  <si>
    <t>11</t>
  </si>
  <si>
    <t xml:space="preserve">13 </t>
  </si>
  <si>
    <t>15</t>
  </si>
  <si>
    <t>18</t>
  </si>
  <si>
    <t>24 / 25</t>
  </si>
  <si>
    <t>AK 8 (Jg.: 2016 - 2017)</t>
  </si>
  <si>
    <t>AK 10 (Jg.: 2014 - 2015)</t>
  </si>
  <si>
    <t>AK 12 (Jg.: 2012 - 2013)</t>
  </si>
  <si>
    <t>AK 14 (Jg.: 2010 - 2011)</t>
  </si>
  <si>
    <t>AK 16 (Jg.: 2008 - 2009)</t>
  </si>
  <si>
    <t>AK 18 (Jg.: 2004 - 2007)</t>
  </si>
  <si>
    <t>Nur AK 8 &amp; AK 10</t>
  </si>
  <si>
    <t>Nur AK 8</t>
  </si>
  <si>
    <t>dfghj</t>
  </si>
  <si>
    <t>fghj</t>
  </si>
  <si>
    <t>Albert Ass</t>
  </si>
  <si>
    <t>Berta Baum</t>
  </si>
  <si>
    <t>Cesar Chrom</t>
  </si>
  <si>
    <t>JAHR:</t>
  </si>
  <si>
    <t>Anzahl Staffelteilnahme?</t>
  </si>
  <si>
    <t>Meldeliste  21. Offene Sächsiche Gehörlosen-Sprint-Meisterschaften im Schwimmen</t>
  </si>
  <si>
    <t>Nur Altersklasse 8</t>
  </si>
  <si>
    <t>am Samstag, 15. November 2025 in Chemnitz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</si>
</sst>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mm:ss.00"/>
  </numFmts>
  <fonts count="44"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u/>
      <sz val="10"/>
      <color indexed="12"/>
      <name val="Arial"/>
      <family val="2"/>
      <charset val="1"/>
    </font>
    <font>
      <b/>
      <sz val="10"/>
      <color indexed="8"/>
      <name val="Tahoma"/>
      <family val="2"/>
      <charset val="1"/>
    </font>
    <font>
      <sz val="12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0"/>
      <name val="BauerBondi"/>
    </font>
    <font>
      <sz val="10"/>
      <name val="BauerBondi"/>
    </font>
    <font>
      <sz val="11"/>
      <name val="BauerBondi"/>
    </font>
    <font>
      <b/>
      <sz val="11"/>
      <name val="BauerBondi"/>
    </font>
    <font>
      <u/>
      <sz val="10"/>
      <color indexed="12"/>
      <name val="BauerBondi"/>
    </font>
    <font>
      <b/>
      <sz val="12"/>
      <name val="BauerBondi"/>
    </font>
    <font>
      <sz val="11"/>
      <color theme="0"/>
      <name val="BauerBondi"/>
    </font>
    <font>
      <sz val="10"/>
      <color theme="0"/>
      <name val="BauerBondi"/>
    </font>
    <font>
      <sz val="20"/>
      <name val="BauerBondi"/>
    </font>
    <font>
      <b/>
      <sz val="14"/>
      <name val="BauerBondi"/>
    </font>
    <font>
      <sz val="12"/>
      <name val="BauerBondi"/>
    </font>
    <font>
      <b/>
      <i/>
      <sz val="15"/>
      <color theme="9" tint="-0.249977111117893"/>
      <name val="BauerBondi"/>
    </font>
    <font>
      <sz val="12"/>
      <name val="Calibri"/>
      <family val="2"/>
    </font>
    <font>
      <sz val="12"/>
      <name val="Times New Roman"/>
      <family val="1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20"/>
      <color rgb="FFFF0000"/>
      <name val="BauerBondi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i/>
      <sz val="15"/>
      <color theme="9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7" fillId="0" borderId="0" applyNumberFormat="0" applyFill="0" applyBorder="0" applyAlignment="0" applyProtection="0"/>
  </cellStyleXfs>
  <cellXfs count="477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12" xfId="0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textRotation="45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0" fillId="7" borderId="0" xfId="0" applyFill="1"/>
    <xf numFmtId="0" fontId="0" fillId="7" borderId="31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6" xfId="0" applyFill="1" applyBorder="1"/>
    <xf numFmtId="0" fontId="0" fillId="7" borderId="23" xfId="0" applyFill="1" applyBorder="1"/>
    <xf numFmtId="0" fontId="2" fillId="7" borderId="0" xfId="0" applyFont="1" applyFill="1"/>
    <xf numFmtId="0" fontId="2" fillId="7" borderId="31" xfId="0" applyFont="1" applyFill="1" applyBorder="1"/>
    <xf numFmtId="0" fontId="2" fillId="7" borderId="36" xfId="0" applyFont="1" applyFill="1" applyBorder="1"/>
    <xf numFmtId="49" fontId="2" fillId="7" borderId="31" xfId="0" applyNumberFormat="1" applyFont="1" applyFill="1" applyBorder="1"/>
    <xf numFmtId="0" fontId="2" fillId="7" borderId="21" xfId="0" applyFont="1" applyFill="1" applyBorder="1"/>
    <xf numFmtId="0" fontId="2" fillId="7" borderId="39" xfId="0" applyFont="1" applyFill="1" applyBorder="1"/>
    <xf numFmtId="0" fontId="2" fillId="7" borderId="22" xfId="0" applyFont="1" applyFill="1" applyBorder="1"/>
    <xf numFmtId="0" fontId="2" fillId="7" borderId="16" xfId="0" applyFont="1" applyFill="1" applyBorder="1"/>
    <xf numFmtId="0" fontId="2" fillId="7" borderId="17" xfId="0" applyFont="1" applyFill="1" applyBorder="1"/>
    <xf numFmtId="0" fontId="2" fillId="7" borderId="15" xfId="1" applyFont="1" applyFill="1" applyBorder="1" applyAlignment="1" applyProtection="1">
      <alignment horizontal="center"/>
      <protection hidden="1"/>
    </xf>
    <xf numFmtId="0" fontId="2" fillId="7" borderId="18" xfId="1" applyFont="1" applyFill="1" applyBorder="1" applyAlignment="1" applyProtection="1">
      <alignment horizontal="center"/>
      <protection hidden="1"/>
    </xf>
    <xf numFmtId="0" fontId="5" fillId="7" borderId="16" xfId="0" applyFont="1" applyFill="1" applyBorder="1"/>
    <xf numFmtId="164" fontId="5" fillId="7" borderId="33" xfId="0" applyNumberFormat="1" applyFont="1" applyFill="1" applyBorder="1" applyProtection="1">
      <protection hidden="1"/>
    </xf>
    <xf numFmtId="0" fontId="5" fillId="7" borderId="31" xfId="0" applyFont="1" applyFill="1" applyBorder="1" applyProtection="1">
      <protection hidden="1"/>
    </xf>
    <xf numFmtId="164" fontId="5" fillId="7" borderId="31" xfId="0" applyNumberFormat="1" applyFont="1" applyFill="1" applyBorder="1" applyProtection="1">
      <protection hidden="1"/>
    </xf>
    <xf numFmtId="0" fontId="5" fillId="7" borderId="17" xfId="0" applyFont="1" applyFill="1" applyBorder="1"/>
    <xf numFmtId="164" fontId="5" fillId="7" borderId="34" xfId="0" applyNumberFormat="1" applyFont="1" applyFill="1" applyBorder="1" applyProtection="1">
      <protection hidden="1"/>
    </xf>
    <xf numFmtId="164" fontId="5" fillId="7" borderId="22" xfId="0" applyNumberFormat="1" applyFont="1" applyFill="1" applyBorder="1" applyProtection="1">
      <protection hidden="1"/>
    </xf>
    <xf numFmtId="0" fontId="5" fillId="7" borderId="35" xfId="0" applyFont="1" applyFill="1" applyBorder="1" applyProtection="1">
      <protection hidden="1"/>
    </xf>
    <xf numFmtId="164" fontId="2" fillId="7" borderId="13" xfId="1" applyNumberFormat="1" applyFont="1" applyFill="1" applyBorder="1" applyAlignment="1" applyProtection="1">
      <alignment horizontal="center"/>
      <protection hidden="1"/>
    </xf>
    <xf numFmtId="0" fontId="5" fillId="7" borderId="16" xfId="0" applyFont="1" applyFill="1" applyBorder="1" applyProtection="1">
      <protection hidden="1"/>
    </xf>
    <xf numFmtId="164" fontId="2" fillId="7" borderId="20" xfId="1" applyNumberFormat="1" applyFont="1" applyFill="1" applyBorder="1" applyAlignment="1" applyProtection="1">
      <alignment horizontal="center"/>
      <protection hidden="1"/>
    </xf>
    <xf numFmtId="0" fontId="11" fillId="7" borderId="14" xfId="0" applyFont="1" applyFill="1" applyBorder="1"/>
    <xf numFmtId="0" fontId="11" fillId="7" borderId="11" xfId="1" applyFont="1" applyFill="1" applyBorder="1" applyAlignment="1" applyProtection="1">
      <alignment horizontal="center"/>
      <protection hidden="1"/>
    </xf>
    <xf numFmtId="0" fontId="12" fillId="7" borderId="14" xfId="0" applyFont="1" applyFill="1" applyBorder="1" applyProtection="1">
      <protection hidden="1"/>
    </xf>
    <xf numFmtId="0" fontId="12" fillId="7" borderId="32" xfId="0" applyFont="1" applyFill="1" applyBorder="1" applyProtection="1">
      <protection hidden="1"/>
    </xf>
    <xf numFmtId="0" fontId="12" fillId="7" borderId="23" xfId="0" applyFont="1" applyFill="1" applyBorder="1" applyProtection="1">
      <protection hidden="1"/>
    </xf>
    <xf numFmtId="0" fontId="11" fillId="7" borderId="14" xfId="1" applyFont="1" applyFill="1" applyBorder="1" applyAlignment="1" applyProtection="1">
      <alignment horizontal="center"/>
      <protection hidden="1"/>
    </xf>
    <xf numFmtId="0" fontId="11" fillId="7" borderId="8" xfId="1" applyFont="1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65" fontId="0" fillId="0" borderId="12" xfId="0" applyNumberFormat="1" applyBorder="1" applyAlignment="1" applyProtection="1">
      <alignment vertical="center"/>
      <protection locked="0" hidden="1"/>
    </xf>
    <xf numFmtId="0" fontId="10" fillId="0" borderId="32" xfId="0" quotePrefix="1" applyFont="1" applyBorder="1" applyAlignment="1">
      <alignment horizontal="center" wrapText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5" borderId="43" xfId="0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164" fontId="0" fillId="2" borderId="20" xfId="0" applyNumberFormat="1" applyFill="1" applyBorder="1" applyAlignment="1" applyProtection="1">
      <alignment vertical="center"/>
      <protection hidden="1"/>
    </xf>
    <xf numFmtId="165" fontId="0" fillId="7" borderId="12" xfId="0" applyNumberFormat="1" applyFill="1" applyBorder="1" applyAlignment="1" applyProtection="1">
      <alignment vertical="center"/>
      <protection locked="0" hidden="1"/>
    </xf>
    <xf numFmtId="165" fontId="0" fillId="7" borderId="43" xfId="0" applyNumberFormat="1" applyFill="1" applyBorder="1" applyAlignment="1" applyProtection="1">
      <alignment vertical="center"/>
      <protection locked="0" hidden="1"/>
    </xf>
    <xf numFmtId="0" fontId="9" fillId="0" borderId="12" xfId="0" applyFont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10" fillId="0" borderId="32" xfId="0" applyFont="1" applyBorder="1" applyAlignment="1" applyProtection="1">
      <alignment horizontal="center" wrapText="1"/>
      <protection hidden="1"/>
    </xf>
    <xf numFmtId="0" fontId="6" fillId="0" borderId="35" xfId="0" applyFont="1" applyBorder="1" applyProtection="1">
      <protection hidden="1"/>
    </xf>
    <xf numFmtId="0" fontId="6" fillId="0" borderId="19" xfId="0" applyFont="1" applyBorder="1" applyProtection="1">
      <protection hidden="1"/>
    </xf>
    <xf numFmtId="0" fontId="6" fillId="5" borderId="43" xfId="0" applyFont="1" applyFill="1" applyBorder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 applyAlignment="1" applyProtection="1">
      <alignment horizontal="center"/>
      <protection hidden="1"/>
    </xf>
    <xf numFmtId="164" fontId="15" fillId="0" borderId="0" xfId="1" applyNumberFormat="1" applyFont="1" applyProtection="1">
      <protection hidden="1"/>
    </xf>
    <xf numFmtId="0" fontId="17" fillId="0" borderId="5" xfId="1" applyFont="1" applyBorder="1" applyAlignment="1" applyProtection="1">
      <alignment horizontal="center" vertical="center" wrapText="1"/>
      <protection hidden="1"/>
    </xf>
    <xf numFmtId="0" fontId="17" fillId="0" borderId="6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8" fillId="0" borderId="0" xfId="2" applyFont="1" applyAlignment="1" applyProtection="1">
      <alignment horizontal="center" vertical="center" wrapText="1"/>
      <protection hidden="1"/>
    </xf>
    <xf numFmtId="164" fontId="16" fillId="0" borderId="0" xfId="1" applyNumberFormat="1" applyFont="1" applyProtection="1">
      <protection hidden="1"/>
    </xf>
    <xf numFmtId="0" fontId="16" fillId="0" borderId="30" xfId="1" applyFont="1" applyBorder="1" applyAlignment="1" applyProtection="1">
      <alignment horizontal="center" vertical="center" wrapText="1"/>
      <protection hidden="1"/>
    </xf>
    <xf numFmtId="164" fontId="17" fillId="5" borderId="46" xfId="1" applyNumberFormat="1" applyFont="1" applyFill="1" applyBorder="1" applyAlignment="1" applyProtection="1">
      <alignment vertical="center" wrapText="1"/>
      <protection hidden="1"/>
    </xf>
    <xf numFmtId="0" fontId="16" fillId="7" borderId="35" xfId="1" applyFont="1" applyFill="1" applyBorder="1" applyProtection="1">
      <protection hidden="1"/>
    </xf>
    <xf numFmtId="0" fontId="16" fillId="0" borderId="35" xfId="1" applyFont="1" applyBorder="1" applyProtection="1">
      <protection hidden="1"/>
    </xf>
    <xf numFmtId="0" fontId="16" fillId="7" borderId="19" xfId="1" applyFont="1" applyFill="1" applyBorder="1" applyProtection="1">
      <protection hidden="1"/>
    </xf>
    <xf numFmtId="0" fontId="19" fillId="3" borderId="15" xfId="1" applyFont="1" applyFill="1" applyBorder="1" applyAlignment="1" applyProtection="1">
      <alignment horizontal="center" vertical="center" wrapText="1"/>
      <protection hidden="1"/>
    </xf>
    <xf numFmtId="0" fontId="16" fillId="0" borderId="29" xfId="1" applyFont="1" applyBorder="1" applyProtection="1">
      <protection hidden="1"/>
    </xf>
    <xf numFmtId="0" fontId="16" fillId="0" borderId="30" xfId="1" applyFont="1" applyBorder="1" applyAlignment="1" applyProtection="1">
      <alignment wrapText="1"/>
      <protection hidden="1"/>
    </xf>
    <xf numFmtId="0" fontId="16" fillId="0" borderId="44" xfId="1" applyFont="1" applyBorder="1" applyProtection="1">
      <protection hidden="1"/>
    </xf>
    <xf numFmtId="164" fontId="16" fillId="2" borderId="13" xfId="1" applyNumberFormat="1" applyFont="1" applyFill="1" applyBorder="1" applyAlignment="1" applyProtection="1">
      <alignment vertical="center"/>
      <protection hidden="1"/>
    </xf>
    <xf numFmtId="164" fontId="16" fillId="2" borderId="20" xfId="1" applyNumberFormat="1" applyFont="1" applyFill="1" applyBorder="1" applyAlignment="1" applyProtection="1">
      <alignment vertical="center"/>
      <protection hidden="1"/>
    </xf>
    <xf numFmtId="0" fontId="22" fillId="0" borderId="0" xfId="1" applyFont="1" applyAlignment="1" applyProtection="1">
      <alignment horizontal="left" vertical="center"/>
      <protection hidden="1"/>
    </xf>
    <xf numFmtId="0" fontId="19" fillId="0" borderId="0" xfId="1" applyFont="1" applyAlignment="1" applyProtection="1">
      <alignment horizontal="center"/>
      <protection hidden="1"/>
    </xf>
    <xf numFmtId="164" fontId="23" fillId="2" borderId="0" xfId="1" applyNumberFormat="1" applyFont="1" applyFill="1" applyAlignment="1" applyProtection="1">
      <alignment horizontal="right" vertical="center"/>
      <protection hidden="1"/>
    </xf>
    <xf numFmtId="0" fontId="16" fillId="0" borderId="30" xfId="1" applyFont="1" applyBorder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16" fillId="0" borderId="0" xfId="1" applyFont="1" applyProtection="1"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7" borderId="43" xfId="0" applyFont="1" applyFill="1" applyBorder="1" applyAlignment="1" applyProtection="1">
      <alignment horizontal="center" vertical="center"/>
      <protection hidden="1"/>
    </xf>
    <xf numFmtId="0" fontId="17" fillId="0" borderId="21" xfId="1" applyFont="1" applyBorder="1" applyAlignment="1" applyProtection="1">
      <alignment horizontal="center" vertical="center" wrapText="1"/>
      <protection hidden="1"/>
    </xf>
    <xf numFmtId="0" fontId="14" fillId="0" borderId="0" xfId="1" applyFont="1" applyProtection="1">
      <protection hidden="1"/>
    </xf>
    <xf numFmtId="0" fontId="20" fillId="0" borderId="0" xfId="1" applyFont="1" applyProtection="1">
      <protection hidden="1"/>
    </xf>
    <xf numFmtId="0" fontId="15" fillId="0" borderId="45" xfId="0" applyFont="1" applyBorder="1" applyAlignment="1" applyProtection="1">
      <alignment horizontal="center" vertical="center"/>
      <protection hidden="1"/>
    </xf>
    <xf numFmtId="0" fontId="15" fillId="0" borderId="45" xfId="0" applyFont="1" applyBorder="1" applyProtection="1">
      <protection hidden="1"/>
    </xf>
    <xf numFmtId="0" fontId="15" fillId="7" borderId="12" xfId="0" applyFont="1" applyFill="1" applyBorder="1" applyProtection="1">
      <protection hidden="1"/>
    </xf>
    <xf numFmtId="0" fontId="15" fillId="0" borderId="12" xfId="0" applyFont="1" applyBorder="1" applyProtection="1">
      <protection hidden="1"/>
    </xf>
    <xf numFmtId="0" fontId="21" fillId="0" borderId="0" xfId="1" applyFont="1" applyProtection="1">
      <protection hidden="1"/>
    </xf>
    <xf numFmtId="0" fontId="15" fillId="7" borderId="43" xfId="0" applyFont="1" applyFill="1" applyBorder="1" applyProtection="1">
      <protection hidden="1"/>
    </xf>
    <xf numFmtId="0" fontId="22" fillId="0" borderId="0" xfId="1" applyFont="1" applyProtection="1">
      <protection hidden="1"/>
    </xf>
    <xf numFmtId="0" fontId="24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right" vertical="center"/>
      <protection hidden="1"/>
    </xf>
    <xf numFmtId="0" fontId="24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7" borderId="12" xfId="0" applyFont="1" applyFill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left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7" borderId="43" xfId="0" applyFont="1" applyFill="1" applyBorder="1" applyAlignment="1" applyProtection="1">
      <alignment horizontal="left" vertical="center"/>
      <protection locked="0" hidden="1"/>
    </xf>
    <xf numFmtId="0" fontId="15" fillId="7" borderId="43" xfId="0" applyFont="1" applyFill="1" applyBorder="1" applyAlignment="1" applyProtection="1">
      <alignment horizontal="center" vertical="center"/>
      <protection locked="0" hidden="1"/>
    </xf>
    <xf numFmtId="0" fontId="15" fillId="0" borderId="45" xfId="0" applyFont="1" applyBorder="1" applyAlignment="1" applyProtection="1">
      <alignment horizontal="left" vertical="center"/>
      <protection locked="0" hidden="1"/>
    </xf>
    <xf numFmtId="0" fontId="15" fillId="0" borderId="45" xfId="0" applyFont="1" applyBorder="1" applyAlignment="1" applyProtection="1">
      <alignment horizontal="center" vertical="center"/>
      <protection locked="0" hidden="1"/>
    </xf>
    <xf numFmtId="0" fontId="10" fillId="0" borderId="32" xfId="0" quotePrefix="1" applyFont="1" applyBorder="1" applyAlignment="1" applyProtection="1">
      <alignment horizontal="center" wrapText="1"/>
      <protection hidden="1"/>
    </xf>
    <xf numFmtId="0" fontId="2" fillId="7" borderId="19" xfId="1" applyFont="1" applyFill="1" applyBorder="1" applyAlignment="1" applyProtection="1">
      <alignment horizontal="left"/>
      <protection hidden="1"/>
    </xf>
    <xf numFmtId="0" fontId="26" fillId="7" borderId="0" xfId="0" applyFont="1" applyFill="1" applyAlignment="1">
      <alignment vertical="center"/>
    </xf>
    <xf numFmtId="0" fontId="27" fillId="7" borderId="0" xfId="0" applyFont="1" applyFill="1"/>
    <xf numFmtId="0" fontId="28" fillId="0" borderId="0" xfId="0" applyFont="1"/>
    <xf numFmtId="0" fontId="29" fillId="8" borderId="0" xfId="0" applyFont="1" applyFill="1"/>
    <xf numFmtId="0" fontId="30" fillId="0" borderId="0" xfId="0" applyFont="1"/>
    <xf numFmtId="0" fontId="32" fillId="0" borderId="0" xfId="0" applyFont="1"/>
    <xf numFmtId="0" fontId="33" fillId="0" borderId="0" xfId="0" applyFont="1" applyAlignment="1">
      <alignment horizontal="center"/>
    </xf>
    <xf numFmtId="14" fontId="34" fillId="8" borderId="0" xfId="0" applyNumberFormat="1" applyFont="1" applyFill="1" applyAlignment="1">
      <alignment horizontal="center"/>
    </xf>
    <xf numFmtId="0" fontId="0" fillId="0" borderId="4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/>
    <xf numFmtId="0" fontId="0" fillId="0" borderId="42" xfId="0" applyBorder="1" applyAlignment="1">
      <alignment horizontal="center"/>
    </xf>
    <xf numFmtId="0" fontId="0" fillId="0" borderId="63" xfId="0" applyBorder="1"/>
    <xf numFmtId="0" fontId="0" fillId="0" borderId="35" xfId="0" applyBorder="1"/>
    <xf numFmtId="0" fontId="0" fillId="0" borderId="41" xfId="0" applyBorder="1" applyAlignment="1">
      <alignment horizontal="center"/>
    </xf>
    <xf numFmtId="0" fontId="0" fillId="0" borderId="62" xfId="0" applyBorder="1"/>
    <xf numFmtId="0" fontId="35" fillId="0" borderId="0" xfId="0" applyFont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0" fillId="0" borderId="29" xfId="0" applyBorder="1"/>
    <xf numFmtId="0" fontId="0" fillId="0" borderId="46" xfId="0" applyBorder="1"/>
    <xf numFmtId="0" fontId="0" fillId="9" borderId="35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63" xfId="0" applyFill="1" applyBorder="1" applyAlignment="1">
      <alignment horizontal="center"/>
    </xf>
    <xf numFmtId="0" fontId="0" fillId="9" borderId="62" xfId="0" applyFill="1" applyBorder="1" applyAlignment="1">
      <alignment horizontal="center"/>
    </xf>
    <xf numFmtId="0" fontId="0" fillId="9" borderId="35" xfId="0" applyFill="1" applyBorder="1"/>
    <xf numFmtId="0" fontId="0" fillId="9" borderId="13" xfId="0" applyFill="1" applyBorder="1"/>
    <xf numFmtId="0" fontId="0" fillId="9" borderId="63" xfId="0" applyFill="1" applyBorder="1"/>
    <xf numFmtId="0" fontId="0" fillId="9" borderId="62" xfId="0" applyFill="1" applyBorder="1"/>
    <xf numFmtId="0" fontId="31" fillId="0" borderId="0" xfId="0" applyFont="1"/>
    <xf numFmtId="0" fontId="11" fillId="7" borderId="7" xfId="0" applyFont="1" applyFill="1" applyBorder="1"/>
    <xf numFmtId="0" fontId="9" fillId="0" borderId="0" xfId="0" applyFont="1" applyProtection="1">
      <protection hidden="1"/>
    </xf>
    <xf numFmtId="0" fontId="36" fillId="0" borderId="68" xfId="0" applyFont="1" applyBorder="1" applyAlignment="1">
      <alignment horizontal="center"/>
    </xf>
    <xf numFmtId="0" fontId="36" fillId="0" borderId="67" xfId="0" applyFont="1" applyBorder="1" applyAlignment="1">
      <alignment horizontal="center"/>
    </xf>
    <xf numFmtId="0" fontId="36" fillId="0" borderId="73" xfId="0" applyFont="1" applyBorder="1" applyAlignment="1">
      <alignment horizontal="center"/>
    </xf>
    <xf numFmtId="0" fontId="36" fillId="0" borderId="7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6" xfId="0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79" xfId="0" applyFont="1" applyBorder="1" applyAlignment="1">
      <alignment horizontal="center"/>
    </xf>
    <xf numFmtId="0" fontId="36" fillId="0" borderId="80" xfId="0" applyFont="1" applyBorder="1" applyAlignment="1">
      <alignment horizontal="center"/>
    </xf>
    <xf numFmtId="0" fontId="36" fillId="0" borderId="81" xfId="0" applyFont="1" applyBorder="1" applyAlignment="1">
      <alignment horizontal="center"/>
    </xf>
    <xf numFmtId="0" fontId="36" fillId="0" borderId="82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5" fillId="0" borderId="83" xfId="0" applyFont="1" applyBorder="1" applyAlignment="1">
      <alignment horizontal="center" vertical="center" wrapText="1"/>
    </xf>
    <xf numFmtId="0" fontId="0" fillId="9" borderId="84" xfId="0" applyFill="1" applyBorder="1" applyAlignment="1">
      <alignment horizontal="center"/>
    </xf>
    <xf numFmtId="0" fontId="0" fillId="9" borderId="83" xfId="0" applyFill="1" applyBorder="1" applyAlignment="1">
      <alignment horizontal="center"/>
    </xf>
    <xf numFmtId="0" fontId="0" fillId="9" borderId="84" xfId="0" applyFill="1" applyBorder="1"/>
    <xf numFmtId="0" fontId="0" fillId="9" borderId="83" xfId="0" applyFill="1" applyBorder="1"/>
    <xf numFmtId="0" fontId="0" fillId="9" borderId="44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0" fillId="9" borderId="44" xfId="0" applyFill="1" applyBorder="1"/>
    <xf numFmtId="0" fontId="0" fillId="9" borderId="48" xfId="0" applyFill="1" applyBorder="1"/>
    <xf numFmtId="0" fontId="35" fillId="0" borderId="9" xfId="0" applyFont="1" applyBorder="1" applyAlignment="1">
      <alignment horizontal="center" vertical="center" wrapText="1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35" fillId="0" borderId="61" xfId="0" applyFont="1" applyBorder="1" applyAlignment="1">
      <alignment horizontal="center" vertical="center" wrapText="1"/>
    </xf>
    <xf numFmtId="0" fontId="0" fillId="0" borderId="85" xfId="0" applyBorder="1"/>
    <xf numFmtId="0" fontId="0" fillId="0" borderId="86" xfId="0" applyBorder="1"/>
    <xf numFmtId="2" fontId="15" fillId="0" borderId="0" xfId="1" applyNumberFormat="1" applyFont="1" applyProtection="1">
      <protection hidden="1"/>
    </xf>
    <xf numFmtId="14" fontId="15" fillId="0" borderId="0" xfId="1" applyNumberFormat="1" applyFont="1" applyAlignment="1" applyProtection="1">
      <alignment horizontal="center"/>
      <protection hidden="1"/>
    </xf>
    <xf numFmtId="0" fontId="38" fillId="0" borderId="0" xfId="1" applyFont="1" applyAlignment="1" applyProtection="1">
      <alignment horizontal="center"/>
      <protection hidden="1"/>
    </xf>
    <xf numFmtId="0" fontId="38" fillId="0" borderId="0" xfId="1" applyFont="1" applyAlignment="1" applyProtection="1">
      <alignment horizontal="center" vertical="center"/>
      <protection hidden="1"/>
    </xf>
    <xf numFmtId="0" fontId="10" fillId="10" borderId="32" xfId="0" quotePrefix="1" applyFont="1" applyFill="1" applyBorder="1" applyAlignment="1">
      <alignment horizontal="center" wrapText="1"/>
    </xf>
    <xf numFmtId="165" fontId="0" fillId="10" borderId="12" xfId="0" applyNumberFormat="1" applyFill="1" applyBorder="1" applyAlignment="1" applyProtection="1">
      <alignment vertical="center"/>
      <protection locked="0" hidden="1"/>
    </xf>
    <xf numFmtId="165" fontId="0" fillId="10" borderId="43" xfId="0" applyNumberFormat="1" applyFill="1" applyBorder="1" applyAlignment="1" applyProtection="1">
      <alignment vertical="center"/>
      <protection locked="0" hidden="1"/>
    </xf>
    <xf numFmtId="0" fontId="0" fillId="10" borderId="0" xfId="0" applyFill="1" applyProtection="1">
      <protection hidden="1"/>
    </xf>
    <xf numFmtId="0" fontId="0" fillId="0" borderId="64" xfId="0" applyBorder="1"/>
    <xf numFmtId="0" fontId="0" fillId="9" borderId="64" xfId="0" applyFill="1" applyBorder="1"/>
    <xf numFmtId="0" fontId="0" fillId="0" borderId="11" xfId="0" applyBorder="1"/>
    <xf numFmtId="0" fontId="0" fillId="0" borderId="7" xfId="0" applyBorder="1"/>
    <xf numFmtId="49" fontId="2" fillId="7" borderId="50" xfId="0" applyNumberFormat="1" applyFont="1" applyFill="1" applyBorder="1" applyAlignment="1">
      <alignment horizontal="left" vertical="center"/>
    </xf>
    <xf numFmtId="49" fontId="2" fillId="7" borderId="33" xfId="0" applyNumberFormat="1" applyFont="1" applyFill="1" applyBorder="1" applyAlignment="1">
      <alignment horizontal="left" vertical="center"/>
    </xf>
    <xf numFmtId="0" fontId="2" fillId="7" borderId="33" xfId="0" applyFont="1" applyFill="1" applyBorder="1" applyAlignment="1">
      <alignment horizontal="left" vertical="center"/>
    </xf>
    <xf numFmtId="0" fontId="2" fillId="7" borderId="33" xfId="0" applyFont="1" applyFill="1" applyBorder="1" applyAlignment="1">
      <alignment horizontal="left"/>
    </xf>
    <xf numFmtId="0" fontId="2" fillId="7" borderId="45" xfId="0" applyFont="1" applyFill="1" applyBorder="1" applyAlignment="1">
      <alignment horizontal="left"/>
    </xf>
    <xf numFmtId="0" fontId="10" fillId="13" borderId="32" xfId="0" quotePrefix="1" applyFont="1" applyFill="1" applyBorder="1" applyAlignment="1">
      <alignment horizontal="center" wrapText="1"/>
    </xf>
    <xf numFmtId="165" fontId="0" fillId="13" borderId="12" xfId="0" applyNumberFormat="1" applyFill="1" applyBorder="1" applyAlignment="1" applyProtection="1">
      <alignment vertical="center"/>
      <protection locked="0" hidden="1"/>
    </xf>
    <xf numFmtId="165" fontId="0" fillId="13" borderId="43" xfId="0" applyNumberFormat="1" applyFill="1" applyBorder="1" applyAlignment="1" applyProtection="1">
      <alignment vertical="center"/>
      <protection locked="0" hidden="1"/>
    </xf>
    <xf numFmtId="0" fontId="0" fillId="13" borderId="0" xfId="0" applyFill="1" applyProtection="1">
      <protection hidden="1"/>
    </xf>
    <xf numFmtId="0" fontId="29" fillId="0" borderId="0" xfId="0" applyFont="1"/>
    <xf numFmtId="14" fontId="34" fillId="0" borderId="0" xfId="0" applyNumberFormat="1" applyFont="1" applyAlignment="1">
      <alignment horizontal="center"/>
    </xf>
    <xf numFmtId="0" fontId="0" fillId="0" borderId="87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9" borderId="75" xfId="0" applyFill="1" applyBorder="1" applyAlignment="1">
      <alignment horizontal="center"/>
    </xf>
    <xf numFmtId="0" fontId="0" fillId="9" borderId="76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16" xfId="0" applyBorder="1"/>
    <xf numFmtId="0" fontId="0" fillId="0" borderId="3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9" borderId="94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95" xfId="0" applyFill="1" applyBorder="1" applyAlignment="1">
      <alignment horizontal="center"/>
    </xf>
    <xf numFmtId="0" fontId="0" fillId="9" borderId="65" xfId="0" applyFill="1" applyBorder="1"/>
    <xf numFmtId="16" fontId="10" fillId="0" borderId="32" xfId="0" quotePrefix="1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5" fontId="0" fillId="0" borderId="12" xfId="0" applyNumberFormat="1" applyBorder="1" applyAlignment="1" applyProtection="1">
      <alignment horizontal="center" vertical="center"/>
      <protection locked="0" hidden="1"/>
    </xf>
    <xf numFmtId="165" fontId="0" fillId="7" borderId="12" xfId="0" applyNumberFormat="1" applyFill="1" applyBorder="1" applyAlignment="1" applyProtection="1">
      <alignment horizontal="center" vertical="center"/>
      <protection locked="0" hidden="1"/>
    </xf>
    <xf numFmtId="165" fontId="0" fillId="7" borderId="43" xfId="0" applyNumberFormat="1" applyFill="1" applyBorder="1" applyAlignment="1" applyProtection="1">
      <alignment horizontal="center" vertical="center"/>
      <protection locked="0" hidden="1"/>
    </xf>
    <xf numFmtId="0" fontId="0" fillId="5" borderId="12" xfId="0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/>
      <protection hidden="1"/>
    </xf>
    <xf numFmtId="0" fontId="0" fillId="5" borderId="43" xfId="0" applyFill="1" applyBorder="1" applyAlignment="1" applyProtection="1">
      <alignment horizontal="center" vertical="center"/>
      <protection hidden="1"/>
    </xf>
    <xf numFmtId="0" fontId="9" fillId="5" borderId="43" xfId="0" applyFont="1" applyFill="1" applyBorder="1" applyAlignment="1" applyProtection="1">
      <alignment horizontal="center" vertical="center"/>
      <protection hidden="1"/>
    </xf>
    <xf numFmtId="16" fontId="10" fillId="13" borderId="32" xfId="0" quotePrefix="1" applyNumberFormat="1" applyFont="1" applyFill="1" applyBorder="1" applyAlignment="1">
      <alignment horizontal="center" wrapText="1"/>
    </xf>
    <xf numFmtId="165" fontId="0" fillId="13" borderId="12" xfId="0" applyNumberFormat="1" applyFill="1" applyBorder="1" applyAlignment="1" applyProtection="1">
      <alignment horizontal="center" vertical="center"/>
      <protection locked="0" hidden="1"/>
    </xf>
    <xf numFmtId="165" fontId="0" fillId="13" borderId="43" xfId="0" applyNumberFormat="1" applyFill="1" applyBorder="1" applyAlignment="1" applyProtection="1">
      <alignment horizontal="center" vertical="center"/>
      <protection locked="0" hidden="1"/>
    </xf>
    <xf numFmtId="165" fontId="0" fillId="10" borderId="12" xfId="0" applyNumberFormat="1" applyFill="1" applyBorder="1" applyAlignment="1" applyProtection="1">
      <alignment horizontal="center" vertical="center"/>
      <protection locked="0" hidden="1"/>
    </xf>
    <xf numFmtId="165" fontId="0" fillId="10" borderId="43" xfId="0" applyNumberFormat="1" applyFill="1" applyBorder="1" applyAlignment="1" applyProtection="1">
      <alignment horizontal="center" vertical="center"/>
      <protection locked="0" hidden="1"/>
    </xf>
    <xf numFmtId="164" fontId="0" fillId="10" borderId="0" xfId="0" applyNumberFormat="1" applyFill="1" applyAlignment="1" applyProtection="1">
      <alignment horizontal="center"/>
      <protection locked="0" hidden="1"/>
    </xf>
    <xf numFmtId="0" fontId="12" fillId="7" borderId="16" xfId="0" applyFont="1" applyFill="1" applyBorder="1" applyProtection="1">
      <protection hidden="1"/>
    </xf>
    <xf numFmtId="0" fontId="12" fillId="7" borderId="33" xfId="0" applyFont="1" applyFill="1" applyBorder="1" applyProtection="1">
      <protection hidden="1"/>
    </xf>
    <xf numFmtId="0" fontId="12" fillId="7" borderId="31" xfId="0" applyFont="1" applyFill="1" applyBorder="1" applyProtection="1">
      <protection hidden="1"/>
    </xf>
    <xf numFmtId="14" fontId="0" fillId="0" borderId="0" xfId="0" applyNumberFormat="1"/>
    <xf numFmtId="1" fontId="0" fillId="0" borderId="0" xfId="0" applyNumberFormat="1"/>
    <xf numFmtId="0" fontId="16" fillId="2" borderId="26" xfId="1" applyFont="1" applyFill="1" applyBorder="1" applyAlignment="1" applyProtection="1">
      <alignment horizontal="left" vertical="top"/>
      <protection hidden="1"/>
    </xf>
    <xf numFmtId="0" fontId="17" fillId="0" borderId="21" xfId="1" applyFont="1" applyBorder="1" applyAlignment="1" applyProtection="1">
      <alignment horizontal="center" vertical="center" wrapText="1"/>
      <protection locked="0" hidden="1"/>
    </xf>
    <xf numFmtId="0" fontId="16" fillId="2" borderId="5" xfId="1" applyFont="1" applyFill="1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center"/>
      <protection hidden="1"/>
    </xf>
    <xf numFmtId="0" fontId="10" fillId="13" borderId="32" xfId="0" quotePrefix="1" applyFont="1" applyFill="1" applyBorder="1" applyAlignment="1" applyProtection="1">
      <alignment horizontal="center" wrapText="1"/>
      <protection hidden="1"/>
    </xf>
    <xf numFmtId="0" fontId="10" fillId="0" borderId="0" xfId="1" applyFont="1" applyAlignment="1" applyProtection="1">
      <alignment horizontal="center" vertical="center" wrapText="1"/>
      <protection hidden="1"/>
    </xf>
    <xf numFmtId="0" fontId="11" fillId="3" borderId="7" xfId="1" applyFont="1" applyFill="1" applyBorder="1" applyAlignment="1" applyProtection="1">
      <alignment horizontal="center" vertical="center" wrapText="1"/>
      <protection hidden="1"/>
    </xf>
    <xf numFmtId="0" fontId="41" fillId="0" borderId="0" xfId="1" applyFont="1" applyAlignment="1" applyProtection="1">
      <alignment horizontal="center" vertical="center" wrapText="1"/>
      <protection hidden="1"/>
    </xf>
    <xf numFmtId="0" fontId="42" fillId="0" borderId="0" xfId="2" applyFont="1" applyAlignment="1" applyProtection="1">
      <alignment horizontal="center" vertical="center" wrapText="1"/>
      <protection hidden="1"/>
    </xf>
    <xf numFmtId="0" fontId="39" fillId="0" borderId="0" xfId="1" applyFont="1" applyProtection="1">
      <protection hidden="1"/>
    </xf>
    <xf numFmtId="0" fontId="41" fillId="0" borderId="29" xfId="1" applyFont="1" applyBorder="1" applyAlignment="1" applyProtection="1">
      <alignment vertical="center"/>
      <protection hidden="1"/>
    </xf>
    <xf numFmtId="0" fontId="41" fillId="0" borderId="30" xfId="1" applyFont="1" applyBorder="1" applyAlignment="1" applyProtection="1">
      <alignment vertical="center"/>
      <protection hidden="1"/>
    </xf>
    <xf numFmtId="0" fontId="41" fillId="0" borderId="30" xfId="1" applyFont="1" applyBorder="1" applyAlignment="1" applyProtection="1">
      <alignment horizontal="center" vertical="center" wrapText="1"/>
      <protection hidden="1"/>
    </xf>
    <xf numFmtId="0" fontId="41" fillId="4" borderId="30" xfId="1" applyFont="1" applyFill="1" applyBorder="1" applyAlignment="1" applyProtection="1">
      <alignment horizontal="center" vertical="center" wrapText="1"/>
      <protection hidden="1"/>
    </xf>
    <xf numFmtId="164" fontId="13" fillId="5" borderId="46" xfId="1" applyNumberFormat="1" applyFont="1" applyFill="1" applyBorder="1" applyAlignment="1" applyProtection="1">
      <alignment horizontal="center" vertical="center" wrapText="1"/>
      <protection hidden="1"/>
    </xf>
    <xf numFmtId="0" fontId="41" fillId="0" borderId="40" xfId="1" applyFont="1" applyBorder="1" applyProtection="1">
      <protection hidden="1"/>
    </xf>
    <xf numFmtId="0" fontId="39" fillId="0" borderId="32" xfId="0" applyFont="1" applyBorder="1" applyAlignment="1" applyProtection="1">
      <alignment horizontal="left" vertical="center"/>
      <protection locked="0" hidden="1"/>
    </xf>
    <xf numFmtId="0" fontId="39" fillId="0" borderId="32" xfId="0" applyFont="1" applyBorder="1" applyAlignment="1" applyProtection="1">
      <alignment horizontal="center" vertical="center"/>
      <protection locked="0" hidden="1"/>
    </xf>
    <xf numFmtId="0" fontId="39" fillId="0" borderId="32" xfId="0" applyFont="1" applyBorder="1" applyAlignment="1" applyProtection="1">
      <alignment horizontal="center"/>
      <protection locked="0" hidden="1"/>
    </xf>
    <xf numFmtId="164" fontId="41" fillId="2" borderId="8" xfId="1" applyNumberFormat="1" applyFont="1" applyFill="1" applyBorder="1" applyProtection="1">
      <protection hidden="1"/>
    </xf>
    <xf numFmtId="0" fontId="41" fillId="7" borderId="35" xfId="1" applyFont="1" applyFill="1" applyBorder="1" applyProtection="1">
      <protection hidden="1"/>
    </xf>
    <xf numFmtId="0" fontId="39" fillId="7" borderId="12" xfId="0" applyFont="1" applyFill="1" applyBorder="1" applyAlignment="1" applyProtection="1">
      <alignment horizontal="left" vertical="center"/>
      <protection locked="0" hidden="1"/>
    </xf>
    <xf numFmtId="0" fontId="39" fillId="7" borderId="12" xfId="0" applyFont="1" applyFill="1" applyBorder="1" applyAlignment="1" applyProtection="1">
      <alignment horizontal="center" vertical="center"/>
      <protection locked="0" hidden="1"/>
    </xf>
    <xf numFmtId="0" fontId="39" fillId="7" borderId="12" xfId="0" applyFont="1" applyFill="1" applyBorder="1" applyAlignment="1" applyProtection="1">
      <alignment horizontal="center"/>
      <protection locked="0" hidden="1"/>
    </xf>
    <xf numFmtId="164" fontId="41" fillId="2" borderId="13" xfId="1" applyNumberFormat="1" applyFont="1" applyFill="1" applyBorder="1" applyProtection="1">
      <protection hidden="1"/>
    </xf>
    <xf numFmtId="0" fontId="41" fillId="0" borderId="35" xfId="1" applyFont="1" applyBorder="1" applyProtection="1">
      <protection hidden="1"/>
    </xf>
    <xf numFmtId="0" fontId="39" fillId="0" borderId="12" xfId="0" applyFont="1" applyBorder="1" applyAlignment="1" applyProtection="1">
      <alignment horizontal="left" vertical="center"/>
      <protection locked="0" hidden="1"/>
    </xf>
    <xf numFmtId="0" fontId="39" fillId="0" borderId="12" xfId="0" applyFont="1" applyBorder="1" applyAlignment="1" applyProtection="1">
      <alignment horizontal="center" vertical="center"/>
      <protection locked="0" hidden="1"/>
    </xf>
    <xf numFmtId="0" fontId="39" fillId="0" borderId="12" xfId="0" applyFont="1" applyBorder="1" applyAlignment="1" applyProtection="1">
      <alignment horizontal="center"/>
      <protection locked="0" hidden="1"/>
    </xf>
    <xf numFmtId="0" fontId="41" fillId="0" borderId="66" xfId="1" applyFont="1" applyBorder="1" applyProtection="1">
      <protection hidden="1"/>
    </xf>
    <xf numFmtId="0" fontId="40" fillId="0" borderId="12" xfId="0" applyFont="1" applyBorder="1" applyAlignment="1" applyProtection="1">
      <alignment vertical="center"/>
      <protection locked="0" hidden="1"/>
    </xf>
    <xf numFmtId="0" fontId="41" fillId="7" borderId="19" xfId="1" applyFont="1" applyFill="1" applyBorder="1" applyProtection="1">
      <protection hidden="1"/>
    </xf>
    <xf numFmtId="0" fontId="39" fillId="7" borderId="43" xfId="0" applyFont="1" applyFill="1" applyBorder="1" applyAlignment="1" applyProtection="1">
      <alignment horizontal="left" vertical="center"/>
      <protection locked="0" hidden="1"/>
    </xf>
    <xf numFmtId="0" fontId="39" fillId="7" borderId="43" xfId="0" applyFont="1" applyFill="1" applyBorder="1" applyAlignment="1" applyProtection="1">
      <alignment horizontal="center" vertical="center"/>
      <protection locked="0" hidden="1"/>
    </xf>
    <xf numFmtId="0" fontId="39" fillId="7" borderId="43" xfId="0" applyFont="1" applyFill="1" applyBorder="1" applyAlignment="1" applyProtection="1">
      <alignment horizontal="center"/>
      <protection locked="0" hidden="1"/>
    </xf>
    <xf numFmtId="164" fontId="41" fillId="2" borderId="20" xfId="1" applyNumberFormat="1" applyFont="1" applyFill="1" applyBorder="1" applyProtection="1">
      <protection hidden="1"/>
    </xf>
    <xf numFmtId="0" fontId="0" fillId="0" borderId="32" xfId="0" applyBorder="1" applyProtection="1">
      <protection hidden="1"/>
    </xf>
    <xf numFmtId="0" fontId="0" fillId="5" borderId="12" xfId="0" applyFill="1" applyBorder="1" applyProtection="1">
      <protection hidden="1"/>
    </xf>
    <xf numFmtId="164" fontId="0" fillId="2" borderId="13" xfId="0" applyNumberFormat="1" applyFill="1" applyBorder="1" applyProtection="1">
      <protection hidden="1"/>
    </xf>
    <xf numFmtId="0" fontId="0" fillId="5" borderId="43" xfId="0" applyFill="1" applyBorder="1" applyProtection="1">
      <protection hidden="1"/>
    </xf>
    <xf numFmtId="164" fontId="0" fillId="2" borderId="20" xfId="0" applyNumberFormat="1" applyFill="1" applyBorder="1" applyProtection="1">
      <protection hidden="1"/>
    </xf>
    <xf numFmtId="0" fontId="6" fillId="5" borderId="62" xfId="0" applyFont="1" applyFill="1" applyBorder="1" applyAlignment="1" applyProtection="1">
      <alignment horizontal="center" vertical="center"/>
      <protection hidden="1"/>
    </xf>
    <xf numFmtId="0" fontId="6" fillId="5" borderId="68" xfId="0" applyFont="1" applyFill="1" applyBorder="1" applyAlignment="1" applyProtection="1">
      <alignment horizontal="center" vertical="center"/>
      <protection hidden="1"/>
    </xf>
    <xf numFmtId="0" fontId="10" fillId="0" borderId="40" xfId="0" quotePrefix="1" applyFont="1" applyBorder="1" applyAlignment="1" applyProtection="1">
      <alignment horizontal="center" wrapText="1"/>
      <protection hidden="1"/>
    </xf>
    <xf numFmtId="0" fontId="10" fillId="13" borderId="8" xfId="0" quotePrefix="1" applyFont="1" applyFill="1" applyBorder="1" applyAlignment="1" applyProtection="1">
      <alignment horizontal="center" wrapText="1"/>
      <protection hidden="1"/>
    </xf>
    <xf numFmtId="165" fontId="0" fillId="0" borderId="35" xfId="0" applyNumberFormat="1" applyBorder="1" applyAlignment="1" applyProtection="1">
      <alignment vertical="center"/>
      <protection locked="0" hidden="1"/>
    </xf>
    <xf numFmtId="165" fontId="0" fillId="13" borderId="13" xfId="0" applyNumberFormat="1" applyFill="1" applyBorder="1" applyAlignment="1" applyProtection="1">
      <alignment vertical="center"/>
      <protection locked="0" hidden="1"/>
    </xf>
    <xf numFmtId="165" fontId="0" fillId="7" borderId="35" xfId="0" applyNumberFormat="1" applyFill="1" applyBorder="1" applyAlignment="1" applyProtection="1">
      <alignment vertical="center"/>
      <protection locked="0" hidden="1"/>
    </xf>
    <xf numFmtId="165" fontId="0" fillId="7" borderId="19" xfId="0" applyNumberFormat="1" applyFill="1" applyBorder="1" applyAlignment="1" applyProtection="1">
      <alignment vertical="center"/>
      <protection locked="0" hidden="1"/>
    </xf>
    <xf numFmtId="165" fontId="0" fillId="13" borderId="20" xfId="0" applyNumberFormat="1" applyFill="1" applyBorder="1" applyAlignment="1" applyProtection="1">
      <alignment vertical="center"/>
      <protection locked="0" hidden="1"/>
    </xf>
    <xf numFmtId="0" fontId="10" fillId="13" borderId="40" xfId="0" quotePrefix="1" applyFont="1" applyFill="1" applyBorder="1" applyAlignment="1" applyProtection="1">
      <alignment horizontal="center" wrapText="1"/>
      <protection hidden="1"/>
    </xf>
    <xf numFmtId="0" fontId="10" fillId="0" borderId="8" xfId="0" quotePrefix="1" applyFont="1" applyBorder="1" applyAlignment="1" applyProtection="1">
      <alignment horizontal="center" wrapText="1"/>
      <protection hidden="1"/>
    </xf>
    <xf numFmtId="165" fontId="0" fillId="13" borderId="35" xfId="0" applyNumberFormat="1" applyFill="1" applyBorder="1" applyAlignment="1" applyProtection="1">
      <alignment vertical="center"/>
      <protection locked="0" hidden="1"/>
    </xf>
    <xf numFmtId="165" fontId="0" fillId="0" borderId="13" xfId="0" applyNumberFormat="1" applyBorder="1" applyAlignment="1" applyProtection="1">
      <alignment vertical="center"/>
      <protection locked="0" hidden="1"/>
    </xf>
    <xf numFmtId="165" fontId="0" fillId="7" borderId="13" xfId="0" applyNumberFormat="1" applyFill="1" applyBorder="1" applyAlignment="1" applyProtection="1">
      <alignment vertical="center"/>
      <protection locked="0" hidden="1"/>
    </xf>
    <xf numFmtId="165" fontId="0" fillId="13" borderId="19" xfId="0" applyNumberFormat="1" applyFill="1" applyBorder="1" applyAlignment="1" applyProtection="1">
      <alignment vertical="center"/>
      <protection locked="0" hidden="1"/>
    </xf>
    <xf numFmtId="165" fontId="0" fillId="7" borderId="20" xfId="0" applyNumberFormat="1" applyFill="1" applyBorder="1" applyAlignment="1" applyProtection="1">
      <alignment vertical="center"/>
      <protection locked="0" hidden="1"/>
    </xf>
    <xf numFmtId="0" fontId="0" fillId="0" borderId="44" xfId="0" applyBorder="1" applyAlignment="1" applyProtection="1">
      <alignment vertical="center"/>
      <protection hidden="1"/>
    </xf>
    <xf numFmtId="0" fontId="0" fillId="5" borderId="45" xfId="0" applyFill="1" applyBorder="1" applyAlignment="1" applyProtection="1">
      <alignment vertical="center"/>
      <protection hidden="1"/>
    </xf>
    <xf numFmtId="0" fontId="6" fillId="5" borderId="45" xfId="0" applyFont="1" applyFill="1" applyBorder="1" applyAlignment="1" applyProtection="1">
      <alignment vertical="center"/>
      <protection hidden="1"/>
    </xf>
    <xf numFmtId="0" fontId="6" fillId="5" borderId="45" xfId="0" applyFont="1" applyFill="1" applyBorder="1" applyAlignment="1" applyProtection="1">
      <alignment horizontal="center" vertical="center"/>
      <protection hidden="1"/>
    </xf>
    <xf numFmtId="0" fontId="6" fillId="5" borderId="83" xfId="0" applyFont="1" applyFill="1" applyBorder="1" applyAlignment="1" applyProtection="1">
      <alignment horizontal="center" vertical="center"/>
      <protection hidden="1"/>
    </xf>
    <xf numFmtId="165" fontId="0" fillId="0" borderId="44" xfId="0" applyNumberFormat="1" applyBorder="1" applyAlignment="1" applyProtection="1">
      <alignment vertical="center"/>
      <protection locked="0" hidden="1"/>
    </xf>
    <xf numFmtId="165" fontId="0" fillId="0" borderId="45" xfId="0" applyNumberFormat="1" applyBorder="1" applyAlignment="1" applyProtection="1">
      <alignment vertical="center"/>
      <protection locked="0" hidden="1"/>
    </xf>
    <xf numFmtId="165" fontId="0" fillId="13" borderId="48" xfId="0" applyNumberFormat="1" applyFill="1" applyBorder="1" applyAlignment="1" applyProtection="1">
      <alignment vertical="center"/>
      <protection locked="0" hidden="1"/>
    </xf>
    <xf numFmtId="165" fontId="0" fillId="13" borderId="44" xfId="0" applyNumberFormat="1" applyFill="1" applyBorder="1" applyAlignment="1" applyProtection="1">
      <alignment vertical="center"/>
      <protection locked="0" hidden="1"/>
    </xf>
    <xf numFmtId="165" fontId="0" fillId="13" borderId="45" xfId="0" applyNumberFormat="1" applyFill="1" applyBorder="1" applyAlignment="1" applyProtection="1">
      <alignment vertical="center"/>
      <protection locked="0" hidden="1"/>
    </xf>
    <xf numFmtId="165" fontId="0" fillId="0" borderId="48" xfId="0" applyNumberFormat="1" applyBorder="1" applyAlignment="1" applyProtection="1">
      <alignment vertical="center"/>
      <protection locked="0" hidden="1"/>
    </xf>
    <xf numFmtId="0" fontId="0" fillId="0" borderId="19" xfId="0" applyBorder="1" applyProtection="1">
      <protection hidden="1"/>
    </xf>
    <xf numFmtId="0" fontId="0" fillId="0" borderId="43" xfId="0" applyBorder="1" applyProtection="1">
      <protection hidden="1"/>
    </xf>
    <xf numFmtId="164" fontId="0" fillId="2" borderId="96" xfId="0" applyNumberFormat="1" applyFill="1" applyBorder="1" applyAlignment="1" applyProtection="1">
      <alignment vertical="center"/>
      <protection hidden="1"/>
    </xf>
    <xf numFmtId="164" fontId="0" fillId="2" borderId="64" xfId="0" applyNumberFormat="1" applyFill="1" applyBorder="1" applyAlignment="1" applyProtection="1">
      <alignment vertical="center"/>
      <protection hidden="1"/>
    </xf>
    <xf numFmtId="164" fontId="0" fillId="2" borderId="65" xfId="0" applyNumberFormat="1" applyFill="1" applyBorder="1" applyAlignment="1" applyProtection="1">
      <alignment vertical="center"/>
      <protection hidden="1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7" borderId="12" xfId="0" applyNumberFormat="1" applyFill="1" applyBorder="1" applyAlignment="1" applyProtection="1">
      <alignment horizontal="center" vertical="center"/>
      <protection locked="0"/>
    </xf>
    <xf numFmtId="165" fontId="0" fillId="7" borderId="43" xfId="0" applyNumberFormat="1" applyFill="1" applyBorder="1" applyAlignment="1" applyProtection="1">
      <alignment horizontal="center" vertical="center"/>
      <protection locked="0"/>
    </xf>
    <xf numFmtId="14" fontId="22" fillId="0" borderId="0" xfId="1" applyNumberFormat="1" applyFont="1" applyAlignment="1" applyProtection="1">
      <alignment horizontal="center" vertical="center"/>
      <protection hidden="1"/>
    </xf>
    <xf numFmtId="0" fontId="17" fillId="0" borderId="51" xfId="1" applyFont="1" applyBorder="1" applyAlignment="1" applyProtection="1">
      <alignment horizontal="center" vertical="center" wrapText="1"/>
      <protection locked="0" hidden="1"/>
    </xf>
    <xf numFmtId="0" fontId="17" fillId="0" borderId="60" xfId="1" applyFont="1" applyBorder="1" applyAlignment="1" applyProtection="1">
      <alignment horizontal="center" vertical="center" wrapText="1"/>
      <protection locked="0" hidden="1"/>
    </xf>
    <xf numFmtId="0" fontId="17" fillId="0" borderId="58" xfId="1" applyFont="1" applyBorder="1" applyAlignment="1" applyProtection="1">
      <alignment horizontal="center" vertical="center" wrapText="1"/>
      <protection locked="0" hidden="1"/>
    </xf>
    <xf numFmtId="0" fontId="17" fillId="0" borderId="52" xfId="1" applyFont="1" applyBorder="1" applyAlignment="1" applyProtection="1">
      <alignment horizontal="center" vertical="center" wrapText="1"/>
      <protection locked="0" hidden="1"/>
    </xf>
    <xf numFmtId="0" fontId="17" fillId="0" borderId="53" xfId="1" applyFont="1" applyBorder="1" applyAlignment="1" applyProtection="1">
      <alignment horizontal="center" vertical="center" wrapText="1"/>
      <protection locked="0" hidden="1"/>
    </xf>
    <xf numFmtId="0" fontId="41" fillId="0" borderId="0" xfId="1" applyFont="1" applyAlignment="1" applyProtection="1">
      <alignment horizontal="left" vertical="center"/>
      <protection hidden="1"/>
    </xf>
    <xf numFmtId="0" fontId="16" fillId="2" borderId="1" xfId="1" applyFont="1" applyFill="1" applyBorder="1" applyAlignment="1" applyProtection="1">
      <alignment horizontal="left" vertical="top"/>
      <protection hidden="1"/>
    </xf>
    <xf numFmtId="0" fontId="16" fillId="2" borderId="2" xfId="1" applyFont="1" applyFill="1" applyBorder="1" applyAlignment="1" applyProtection="1">
      <alignment horizontal="left" vertical="top"/>
      <protection hidden="1"/>
    </xf>
    <xf numFmtId="0" fontId="16" fillId="2" borderId="24" xfId="1" applyFont="1" applyFill="1" applyBorder="1" applyAlignment="1" applyProtection="1">
      <alignment horizontal="left" vertical="top"/>
      <protection hidden="1"/>
    </xf>
    <xf numFmtId="0" fontId="37" fillId="0" borderId="17" xfId="3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6" fillId="2" borderId="14" xfId="1" applyFont="1" applyFill="1" applyBorder="1" applyAlignment="1" applyProtection="1">
      <alignment horizontal="center" vertical="top"/>
      <protection hidden="1"/>
    </xf>
    <xf numFmtId="0" fontId="16" fillId="2" borderId="26" xfId="1" applyFont="1" applyFill="1" applyBorder="1" applyAlignment="1" applyProtection="1">
      <alignment horizontal="center" vertical="top"/>
      <protection hidden="1"/>
    </xf>
    <xf numFmtId="0" fontId="16" fillId="2" borderId="23" xfId="1" applyFont="1" applyFill="1" applyBorder="1" applyAlignment="1" applyProtection="1">
      <alignment horizontal="center" vertical="top"/>
      <protection hidden="1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15" fillId="0" borderId="28" xfId="2" applyFont="1" applyBorder="1" applyAlignment="1" applyProtection="1">
      <alignment horizontal="center" vertical="center" wrapText="1"/>
      <protection hidden="1"/>
    </xf>
    <xf numFmtId="0" fontId="15" fillId="0" borderId="47" xfId="2" applyFont="1" applyBorder="1" applyAlignment="1" applyProtection="1">
      <alignment horizontal="center" vertical="center" wrapText="1"/>
      <protection hidden="1"/>
    </xf>
    <xf numFmtId="0" fontId="43" fillId="0" borderId="0" xfId="1" applyFont="1" applyAlignment="1" applyProtection="1">
      <alignment horizontal="center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17" fillId="0" borderId="25" xfId="1" applyFont="1" applyBorder="1" applyAlignment="1" applyProtection="1">
      <alignment horizontal="center" vertical="center" wrapText="1"/>
      <protection hidden="1"/>
    </xf>
    <xf numFmtId="0" fontId="25" fillId="0" borderId="0" xfId="1" applyFont="1" applyAlignment="1" applyProtection="1">
      <alignment horizontal="center"/>
      <protection hidden="1"/>
    </xf>
    <xf numFmtId="0" fontId="16" fillId="0" borderId="0" xfId="1" applyFont="1" applyAlignment="1" applyProtection="1">
      <alignment horizontal="left" vertical="center"/>
      <protection hidden="1"/>
    </xf>
    <xf numFmtId="0" fontId="16" fillId="2" borderId="54" xfId="1" applyFont="1" applyFill="1" applyBorder="1" applyAlignment="1" applyProtection="1">
      <alignment horizontal="left" vertical="top"/>
      <protection hidden="1"/>
    </xf>
    <xf numFmtId="0" fontId="16" fillId="2" borderId="59" xfId="1" applyFont="1" applyFill="1" applyBorder="1" applyAlignment="1" applyProtection="1">
      <alignment horizontal="left" vertical="top"/>
      <protection hidden="1"/>
    </xf>
    <xf numFmtId="0" fontId="16" fillId="2" borderId="57" xfId="1" applyFont="1" applyFill="1" applyBorder="1" applyAlignment="1" applyProtection="1">
      <alignment horizontal="left" vertical="top"/>
      <protection hidden="1"/>
    </xf>
    <xf numFmtId="0" fontId="16" fillId="2" borderId="55" xfId="1" applyFont="1" applyFill="1" applyBorder="1" applyAlignment="1" applyProtection="1">
      <alignment horizontal="left" vertical="top"/>
      <protection hidden="1"/>
    </xf>
    <xf numFmtId="0" fontId="16" fillId="2" borderId="56" xfId="1" applyFont="1" applyFill="1" applyBorder="1" applyAlignment="1" applyProtection="1">
      <alignment horizontal="left" vertical="top"/>
      <protection hidden="1"/>
    </xf>
    <xf numFmtId="0" fontId="0" fillId="11" borderId="21" xfId="0" applyFill="1" applyBorder="1" applyAlignment="1" applyProtection="1">
      <alignment horizontal="center"/>
      <protection hidden="1"/>
    </xf>
    <xf numFmtId="0" fontId="10" fillId="13" borderId="50" xfId="0" applyFont="1" applyFill="1" applyBorder="1" applyAlignment="1">
      <alignment horizontal="center" textRotation="90" wrapText="1"/>
    </xf>
    <xf numFmtId="0" fontId="10" fillId="13" borderId="45" xfId="0" applyFont="1" applyFill="1" applyBorder="1" applyAlignment="1">
      <alignment horizontal="center" textRotation="90" wrapText="1"/>
    </xf>
    <xf numFmtId="0" fontId="10" fillId="0" borderId="50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10" fillId="10" borderId="50" xfId="0" applyFont="1" applyFill="1" applyBorder="1" applyAlignment="1">
      <alignment horizontal="center" textRotation="90" wrapText="1"/>
    </xf>
    <xf numFmtId="0" fontId="10" fillId="10" borderId="45" xfId="0" applyFont="1" applyFill="1" applyBorder="1" applyAlignment="1">
      <alignment horizontal="center" textRotation="90" wrapText="1"/>
    </xf>
    <xf numFmtId="0" fontId="0" fillId="12" borderId="21" xfId="0" applyFill="1" applyBorder="1" applyAlignment="1" applyProtection="1">
      <alignment horizontal="center"/>
      <protection hidden="1"/>
    </xf>
    <xf numFmtId="0" fontId="10" fillId="10" borderId="12" xfId="0" applyFont="1" applyFill="1" applyBorder="1" applyAlignment="1">
      <alignment horizontal="center" textRotation="90" wrapText="1"/>
    </xf>
    <xf numFmtId="0" fontId="10" fillId="0" borderId="12" xfId="0" applyFont="1" applyBorder="1" applyAlignment="1">
      <alignment horizontal="center" textRotation="90" wrapText="1"/>
    </xf>
    <xf numFmtId="0" fontId="0" fillId="0" borderId="0" xfId="0" applyAlignment="1" applyProtection="1">
      <alignment horizontal="center"/>
      <protection hidden="1"/>
    </xf>
    <xf numFmtId="0" fontId="9" fillId="0" borderId="40" xfId="0" applyFont="1" applyBorder="1" applyAlignment="1" applyProtection="1">
      <alignment horizontal="left" vertical="top"/>
      <protection hidden="1"/>
    </xf>
    <xf numFmtId="0" fontId="9" fillId="0" borderId="32" xfId="0" applyFont="1" applyBorder="1" applyAlignment="1" applyProtection="1">
      <alignment horizontal="left" vertical="top"/>
      <protection hidden="1"/>
    </xf>
    <xf numFmtId="0" fontId="10" fillId="0" borderId="32" xfId="0" applyFont="1" applyBorder="1" applyAlignment="1" applyProtection="1">
      <alignment horizontal="right" wrapText="1"/>
      <protection hidden="1"/>
    </xf>
    <xf numFmtId="164" fontId="10" fillId="6" borderId="8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13" xfId="0" applyNumberFormat="1" applyFont="1" applyFill="1" applyBorder="1" applyAlignment="1" applyProtection="1">
      <alignment horizontal="center" textRotation="90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 readingOrder="2"/>
      <protection hidden="1"/>
    </xf>
    <xf numFmtId="0" fontId="10" fillId="13" borderId="12" xfId="0" applyFont="1" applyFill="1" applyBorder="1" applyAlignment="1">
      <alignment horizontal="center" textRotation="90" wrapText="1"/>
    </xf>
    <xf numFmtId="0" fontId="10" fillId="0" borderId="12" xfId="0" applyFont="1" applyBorder="1" applyAlignment="1" applyProtection="1">
      <alignment horizontal="center" vertical="center" textRotation="90" wrapText="1" readingOrder="2"/>
      <protection hidden="1"/>
    </xf>
    <xf numFmtId="0" fontId="8" fillId="11" borderId="21" xfId="0" applyFont="1" applyFill="1" applyBorder="1" applyAlignment="1" applyProtection="1">
      <alignment horizontal="center"/>
      <protection hidden="1"/>
    </xf>
    <xf numFmtId="0" fontId="8" fillId="12" borderId="21" xfId="0" applyFont="1" applyFill="1" applyBorder="1" applyAlignment="1" applyProtection="1">
      <alignment horizontal="center"/>
      <protection hidden="1"/>
    </xf>
    <xf numFmtId="0" fontId="8" fillId="12" borderId="9" xfId="0" applyFont="1" applyFill="1" applyBorder="1" applyAlignment="1" applyProtection="1">
      <alignment horizontal="center"/>
      <protection hidden="1"/>
    </xf>
    <xf numFmtId="0" fontId="8" fillId="12" borderId="6" xfId="0" applyFont="1" applyFill="1" applyBorder="1" applyAlignment="1" applyProtection="1">
      <alignment horizontal="center"/>
      <protection hidden="1"/>
    </xf>
    <xf numFmtId="0" fontId="8" fillId="12" borderId="10" xfId="0" applyFont="1" applyFill="1" applyBorder="1" applyAlignment="1" applyProtection="1">
      <alignment horizontal="center"/>
      <protection hidden="1"/>
    </xf>
    <xf numFmtId="0" fontId="10" fillId="0" borderId="70" xfId="1" applyFont="1" applyBorder="1" applyAlignment="1" applyProtection="1">
      <alignment horizontal="center" vertical="center" wrapText="1"/>
      <protection hidden="1"/>
    </xf>
    <xf numFmtId="0" fontId="10" fillId="0" borderId="34" xfId="1" applyFont="1" applyBorder="1" applyAlignment="1" applyProtection="1">
      <alignment horizontal="center" vertical="center" wrapText="1"/>
      <protection hidden="1"/>
    </xf>
    <xf numFmtId="0" fontId="10" fillId="13" borderId="13" xfId="0" applyFont="1" applyFill="1" applyBorder="1" applyAlignment="1" applyProtection="1">
      <alignment horizontal="center" textRotation="90" wrapText="1"/>
      <protection hidden="1"/>
    </xf>
    <xf numFmtId="0" fontId="10" fillId="13" borderId="20" xfId="0" applyFont="1" applyFill="1" applyBorder="1" applyAlignment="1" applyProtection="1">
      <alignment horizontal="center" textRotation="90" wrapText="1"/>
      <protection hidden="1"/>
    </xf>
    <xf numFmtId="0" fontId="10" fillId="13" borderId="35" xfId="0" applyFont="1" applyFill="1" applyBorder="1" applyAlignment="1" applyProtection="1">
      <alignment horizontal="center" textRotation="90" wrapText="1"/>
      <protection hidden="1"/>
    </xf>
    <xf numFmtId="0" fontId="10" fillId="13" borderId="19" xfId="0" applyFont="1" applyFill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textRotation="90" wrapText="1"/>
      <protection hidden="1"/>
    </xf>
    <xf numFmtId="0" fontId="10" fillId="0" borderId="43" xfId="0" applyFont="1" applyBorder="1" applyAlignment="1" applyProtection="1">
      <alignment horizontal="center" textRotation="90" wrapText="1"/>
      <protection hidden="1"/>
    </xf>
    <xf numFmtId="0" fontId="8" fillId="11" borderId="9" xfId="0" applyFont="1" applyFill="1" applyBorder="1" applyAlignment="1" applyProtection="1">
      <alignment horizontal="center"/>
      <protection hidden="1"/>
    </xf>
    <xf numFmtId="0" fontId="8" fillId="11" borderId="6" xfId="0" applyFont="1" applyFill="1" applyBorder="1" applyAlignment="1" applyProtection="1">
      <alignment horizontal="center"/>
      <protection hidden="1"/>
    </xf>
    <xf numFmtId="0" fontId="8" fillId="11" borderId="10" xfId="0" applyFont="1" applyFill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textRotation="90" wrapText="1"/>
      <protection hidden="1"/>
    </xf>
    <xf numFmtId="0" fontId="10" fillId="0" borderId="20" xfId="0" applyFont="1" applyBorder="1" applyAlignment="1" applyProtection="1">
      <alignment horizontal="center" textRotation="90" wrapText="1"/>
      <protection hidden="1"/>
    </xf>
    <xf numFmtId="0" fontId="10" fillId="0" borderId="41" xfId="0" applyFont="1" applyBorder="1" applyAlignment="1" applyProtection="1">
      <alignment horizontal="right" wrapText="1"/>
      <protection hidden="1"/>
    </xf>
    <xf numFmtId="164" fontId="10" fillId="6" borderId="11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64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65" xfId="0" applyNumberFormat="1" applyFont="1" applyFill="1" applyBorder="1" applyAlignment="1" applyProtection="1">
      <alignment horizontal="center" textRotation="90" wrapText="1"/>
      <protection hidden="1"/>
    </xf>
    <xf numFmtId="0" fontId="10" fillId="0" borderId="43" xfId="0" applyFont="1" applyBorder="1" applyAlignment="1" applyProtection="1">
      <alignment horizontal="center" vertical="center" wrapText="1" readingOrder="2"/>
      <protection hidden="1"/>
    </xf>
    <xf numFmtId="0" fontId="10" fillId="0" borderId="62" xfId="0" applyFont="1" applyBorder="1" applyAlignment="1" applyProtection="1">
      <alignment horizontal="center" vertical="center" textRotation="90" readingOrder="2"/>
      <protection hidden="1"/>
    </xf>
    <xf numFmtId="0" fontId="10" fillId="0" borderId="68" xfId="0" applyFont="1" applyBorder="1" applyAlignment="1" applyProtection="1">
      <alignment horizontal="center" vertical="center" textRotation="90" readingOrder="2"/>
      <protection hidden="1"/>
    </xf>
    <xf numFmtId="0" fontId="10" fillId="0" borderId="35" xfId="0" applyFont="1" applyBorder="1" applyAlignment="1" applyProtection="1">
      <alignment horizontal="center" textRotation="90" wrapText="1"/>
      <protection hidden="1"/>
    </xf>
    <xf numFmtId="0" fontId="10" fillId="0" borderId="19" xfId="0" applyFont="1" applyBorder="1" applyAlignment="1" applyProtection="1">
      <alignment horizontal="center" textRotation="90" wrapText="1"/>
      <protection hidden="1"/>
    </xf>
    <xf numFmtId="0" fontId="10" fillId="13" borderId="12" xfId="0" applyFont="1" applyFill="1" applyBorder="1" applyAlignment="1" applyProtection="1">
      <alignment horizontal="center" textRotation="90" wrapText="1"/>
      <protection hidden="1"/>
    </xf>
    <xf numFmtId="0" fontId="10" fillId="13" borderId="43" xfId="0" applyFont="1" applyFill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3" fillId="7" borderId="9" xfId="1" applyFont="1" applyFill="1" applyBorder="1" applyAlignment="1" applyProtection="1">
      <alignment horizontal="center"/>
      <protection hidden="1"/>
    </xf>
    <xf numFmtId="0" fontId="13" fillId="7" borderId="10" xfId="1" applyFont="1" applyFill="1" applyBorder="1" applyAlignment="1" applyProtection="1">
      <alignment horizontal="center"/>
      <protection hidden="1"/>
    </xf>
    <xf numFmtId="0" fontId="11" fillId="7" borderId="26" xfId="0" applyFont="1" applyFill="1" applyBorder="1" applyAlignment="1">
      <alignment horizontal="center"/>
    </xf>
    <xf numFmtId="0" fontId="11" fillId="7" borderId="42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left"/>
    </xf>
    <xf numFmtId="0" fontId="2" fillId="7" borderId="38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5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9" borderId="75" xfId="0" applyFill="1" applyBorder="1" applyAlignment="1">
      <alignment horizontal="center"/>
    </xf>
    <xf numFmtId="0" fontId="0" fillId="9" borderId="87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6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31" xfId="0" applyFill="1" applyBorder="1" applyAlignment="1">
      <alignment horizontal="center"/>
    </xf>
    <xf numFmtId="0" fontId="36" fillId="0" borderId="27" xfId="0" applyFont="1" applyBorder="1" applyAlignment="1">
      <alignment horizontal="center"/>
    </xf>
    <xf numFmtId="0" fontId="36" fillId="0" borderId="47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66" xfId="0" applyFill="1" applyBorder="1" applyAlignment="1">
      <alignment horizontal="center"/>
    </xf>
    <xf numFmtId="0" fontId="0" fillId="9" borderId="88" xfId="0" applyFill="1" applyBorder="1" applyAlignment="1">
      <alignment horizontal="center"/>
    </xf>
    <xf numFmtId="0" fontId="10" fillId="0" borderId="62" xfId="0" applyFont="1" applyBorder="1" applyAlignment="1" applyProtection="1">
      <alignment horizontal="center" wrapText="1"/>
      <protection hidden="1"/>
    </xf>
    <xf numFmtId="0" fontId="10" fillId="9" borderId="62" xfId="0" applyFont="1" applyFill="1" applyBorder="1" applyAlignment="1" applyProtection="1">
      <alignment horizontal="center" wrapText="1"/>
      <protection hidden="1"/>
    </xf>
    <xf numFmtId="0" fontId="0" fillId="9" borderId="69" xfId="0" applyFill="1" applyBorder="1" applyAlignment="1">
      <alignment horizontal="center"/>
    </xf>
    <xf numFmtId="0" fontId="0" fillId="9" borderId="89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0" fillId="0" borderId="14" xfId="0" applyFont="1" applyBorder="1" applyAlignment="1" applyProtection="1">
      <alignment horizontal="center" wrapText="1"/>
      <protection hidden="1"/>
    </xf>
    <xf numFmtId="0" fontId="10" fillId="0" borderId="27" xfId="0" applyFont="1" applyBorder="1" applyAlignment="1" applyProtection="1">
      <alignment horizontal="center" wrapText="1"/>
      <protection hidden="1"/>
    </xf>
    <xf numFmtId="0" fontId="10" fillId="9" borderId="14" xfId="0" applyFont="1" applyFill="1" applyBorder="1" applyAlignment="1" applyProtection="1">
      <alignment horizontal="center" wrapText="1"/>
      <protection hidden="1"/>
    </xf>
    <xf numFmtId="0" fontId="10" fillId="9" borderId="27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4">
    <cellStyle name="Excel Built-in Normal" xfId="1" xr:uid="{00000000-0005-0000-0000-000000000000}"/>
    <cellStyle name="Link" xfId="3" builtinId="8"/>
    <cellStyle name="Link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cha/AppData/Local/Temp/Kopie%20von%20Meldeliste_Landessportspiele_Chemni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cha\Desktop\FAW%20USB%20Stick\FAW%202018\SW\Meldeliste%20&#220;bersich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"/>
      <sheetName val="Staffelmeldungen"/>
    </sheetNames>
    <sheetDataSet>
      <sheetData sheetId="0">
        <row r="13">
          <cell r="AB13" t="str">
            <v>x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 "/>
      <sheetName val="LSSP-Einzelmeldungen"/>
      <sheetName val="Einzel-Sprint-Meldungen"/>
      <sheetName val="Staffelmeldungen"/>
      <sheetName val="Schwimmstile"/>
    </sheetNames>
    <sheetDataSet>
      <sheetData sheetId="0">
        <row r="4">
          <cell r="Z4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49A3-6574-4C57-93A1-59B66B4599F2}">
  <sheetPr>
    <tabColor rgb="FFFF0000"/>
  </sheetPr>
  <dimension ref="B2:F33"/>
  <sheetViews>
    <sheetView tabSelected="1" zoomScale="88" workbookViewId="0">
      <selection activeCell="D28" sqref="D28"/>
    </sheetView>
  </sheetViews>
  <sheetFormatPr baseColWidth="10" defaultRowHeight="12.75"/>
  <cols>
    <col min="2" max="2" width="12.265625" customWidth="1"/>
    <col min="3" max="3" width="38.86328125" bestFit="1" customWidth="1"/>
    <col min="4" max="4" width="61.3984375" customWidth="1"/>
    <col min="5" max="5" width="31.265625" bestFit="1" customWidth="1"/>
    <col min="6" max="6" width="21.1328125" bestFit="1" customWidth="1"/>
  </cols>
  <sheetData>
    <row r="2" spans="2:6" ht="18">
      <c r="B2" s="121" t="s">
        <v>121</v>
      </c>
      <c r="C2" s="124"/>
      <c r="D2" s="124"/>
      <c r="E2" s="124"/>
      <c r="F2" s="124"/>
    </row>
    <row r="3" spans="2:6" ht="18">
      <c r="B3" s="121"/>
      <c r="C3" s="124"/>
      <c r="D3" s="124"/>
      <c r="E3" s="124"/>
      <c r="F3" s="124"/>
    </row>
    <row r="4" spans="2:6" ht="18">
      <c r="B4" s="124" t="s">
        <v>97</v>
      </c>
      <c r="C4" s="124" t="s">
        <v>98</v>
      </c>
      <c r="D4" s="124" t="s">
        <v>99</v>
      </c>
      <c r="E4" s="124" t="s">
        <v>100</v>
      </c>
      <c r="F4" s="124"/>
    </row>
    <row r="5" spans="2:6" ht="18">
      <c r="B5" s="124"/>
      <c r="C5" s="124"/>
      <c r="D5" s="124"/>
      <c r="E5" s="124" t="s">
        <v>101</v>
      </c>
      <c r="F5" s="124"/>
    </row>
    <row r="6" spans="2:6" ht="18">
      <c r="B6" s="124"/>
      <c r="C6" s="124"/>
      <c r="D6" s="124"/>
      <c r="E6" s="124" t="s">
        <v>102</v>
      </c>
      <c r="F6" s="124"/>
    </row>
    <row r="7" spans="2:6" ht="18">
      <c r="B7" s="121"/>
      <c r="C7" s="124"/>
      <c r="D7" s="124"/>
      <c r="E7" s="124"/>
      <c r="F7" s="124"/>
    </row>
    <row r="8" spans="2:6" ht="18">
      <c r="B8" s="124"/>
      <c r="C8" s="124"/>
      <c r="D8" s="124" t="s">
        <v>103</v>
      </c>
      <c r="E8" s="124" t="s">
        <v>5</v>
      </c>
      <c r="F8" s="124"/>
    </row>
    <row r="9" spans="2:6" ht="18">
      <c r="B9" s="124"/>
      <c r="C9" s="124"/>
      <c r="D9" s="124"/>
      <c r="E9" s="124" t="s">
        <v>104</v>
      </c>
      <c r="F9" s="124"/>
    </row>
    <row r="10" spans="2:6" ht="18">
      <c r="B10" s="124"/>
      <c r="C10" s="124"/>
      <c r="D10" s="124"/>
      <c r="E10" s="150" t="s">
        <v>7</v>
      </c>
      <c r="F10" s="124"/>
    </row>
    <row r="11" spans="2:6" ht="18">
      <c r="B11" s="124"/>
      <c r="C11" s="124"/>
      <c r="D11" s="124"/>
      <c r="E11" s="124" t="s">
        <v>105</v>
      </c>
      <c r="F11" s="124"/>
    </row>
    <row r="12" spans="2:6" ht="18">
      <c r="B12" s="124"/>
      <c r="C12" s="124"/>
      <c r="D12" s="124"/>
      <c r="E12" s="124" t="s">
        <v>9</v>
      </c>
      <c r="F12" s="124"/>
    </row>
    <row r="13" spans="2:6" ht="18">
      <c r="B13" s="124"/>
      <c r="C13" s="124"/>
      <c r="D13" s="124"/>
      <c r="E13" s="124" t="s">
        <v>106</v>
      </c>
      <c r="F13" s="124" t="s">
        <v>107</v>
      </c>
    </row>
    <row r="14" spans="2:6" ht="18">
      <c r="B14" s="124"/>
      <c r="C14" s="124"/>
      <c r="D14" s="124"/>
      <c r="E14" s="124" t="s">
        <v>108</v>
      </c>
      <c r="F14" s="124" t="s">
        <v>107</v>
      </c>
    </row>
    <row r="15" spans="2:6" ht="18">
      <c r="B15" s="124"/>
      <c r="C15" s="124"/>
      <c r="D15" s="124"/>
      <c r="E15" s="124"/>
      <c r="F15" s="124"/>
    </row>
    <row r="16" spans="2:6" ht="18">
      <c r="B16" s="124" t="s">
        <v>109</v>
      </c>
      <c r="C16" s="124" t="s">
        <v>110</v>
      </c>
      <c r="D16" s="124" t="s">
        <v>111</v>
      </c>
      <c r="E16" s="124" t="s">
        <v>122</v>
      </c>
      <c r="F16" s="124"/>
    </row>
    <row r="17" spans="2:6" ht="18">
      <c r="B17" s="124"/>
      <c r="C17" s="124"/>
      <c r="D17" s="124"/>
      <c r="E17" s="124"/>
      <c r="F17" s="124"/>
    </row>
    <row r="18" spans="2:6" ht="18">
      <c r="B18" s="124" t="s">
        <v>112</v>
      </c>
      <c r="C18" s="124" t="s">
        <v>113</v>
      </c>
      <c r="D18" s="124" t="s">
        <v>114</v>
      </c>
      <c r="E18" s="124" t="s">
        <v>122</v>
      </c>
      <c r="F18" s="124"/>
    </row>
    <row r="19" spans="2:6" ht="18">
      <c r="B19" s="124"/>
      <c r="C19" s="124"/>
      <c r="D19" s="124"/>
      <c r="E19" s="124"/>
      <c r="F19" s="124"/>
    </row>
    <row r="20" spans="2:6" ht="18">
      <c r="B20" s="124" t="s">
        <v>115</v>
      </c>
      <c r="C20" s="124" t="s">
        <v>116</v>
      </c>
      <c r="D20" s="124"/>
      <c r="E20" s="124"/>
      <c r="F20" s="124"/>
    </row>
    <row r="21" spans="2:6" ht="18">
      <c r="B21" s="124"/>
      <c r="C21" s="124"/>
      <c r="D21" s="124"/>
      <c r="E21" s="124"/>
      <c r="F21" s="124"/>
    </row>
    <row r="22" spans="2:6" ht="18">
      <c r="B22" s="124" t="s">
        <v>117</v>
      </c>
      <c r="C22" s="124" t="s">
        <v>118</v>
      </c>
      <c r="D22" s="124" t="s">
        <v>138</v>
      </c>
      <c r="E22" s="124"/>
      <c r="F22" s="124"/>
    </row>
    <row r="23" spans="2:6" ht="18">
      <c r="B23" s="124"/>
      <c r="C23" s="124"/>
      <c r="D23" s="124"/>
      <c r="E23" s="124"/>
      <c r="F23" s="124"/>
    </row>
    <row r="24" spans="2:6" ht="18">
      <c r="B24" s="124" t="s">
        <v>119</v>
      </c>
      <c r="C24" s="124" t="s">
        <v>142</v>
      </c>
      <c r="D24" s="124" t="s">
        <v>120</v>
      </c>
      <c r="E24" s="124"/>
      <c r="F24" s="124"/>
    </row>
    <row r="25" spans="2:6" ht="18">
      <c r="B25" s="124"/>
      <c r="C25" s="124"/>
      <c r="D25" s="124" t="s">
        <v>123</v>
      </c>
      <c r="E25" s="124"/>
      <c r="F25" s="124"/>
    </row>
    <row r="26" spans="2:6" ht="18">
      <c r="B26" s="124"/>
      <c r="C26" s="124"/>
      <c r="D26" s="124"/>
      <c r="E26" s="124"/>
      <c r="F26" s="124"/>
    </row>
    <row r="27" spans="2:6" ht="13.15">
      <c r="B27" s="123"/>
      <c r="C27" s="123"/>
      <c r="D27" s="123"/>
      <c r="E27" s="123"/>
      <c r="F27" s="123"/>
    </row>
    <row r="28" spans="2:6" ht="25.5">
      <c r="B28" s="123"/>
      <c r="C28" s="122" t="s">
        <v>141</v>
      </c>
      <c r="D28" s="126">
        <f>Übersicht!C48</f>
        <v>45956</v>
      </c>
      <c r="E28" s="123"/>
      <c r="F28" s="123"/>
    </row>
    <row r="29" spans="2:6" ht="25.5">
      <c r="B29" s="123"/>
      <c r="C29" s="123"/>
      <c r="D29" s="125"/>
      <c r="E29" s="123"/>
      <c r="F29" s="123"/>
    </row>
    <row r="30" spans="2:6" ht="25.5">
      <c r="B30" s="123"/>
      <c r="C30" s="201"/>
      <c r="D30" s="202"/>
      <c r="E30" s="123"/>
      <c r="F30" s="123"/>
    </row>
    <row r="31" spans="2:6" ht="13.15">
      <c r="B31" s="123"/>
      <c r="C31" s="123"/>
      <c r="D31" s="123"/>
      <c r="E31" s="123"/>
      <c r="F31" s="123"/>
    </row>
    <row r="32" spans="2:6" ht="13.15">
      <c r="B32" s="123"/>
      <c r="C32" s="123"/>
      <c r="D32" s="123"/>
      <c r="E32" s="123"/>
      <c r="F32" s="123"/>
    </row>
    <row r="33" spans="2:6" ht="13.15">
      <c r="B33" s="123"/>
      <c r="C33" s="123"/>
      <c r="D33" s="123"/>
      <c r="E33" s="123"/>
      <c r="F33" s="123"/>
    </row>
  </sheetData>
  <sheetProtection algorithmName="SHA-512" hashValue="66PHCj5+W+8brDjiAsWUub2pn66JE48wDH1d2AVjdyLTWgQcL0QuTX1SS2RcFNDO29794IZptlOW8lvEY7j1ow==" saltValue="hlxdO6lNhtGtyWsGigydR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CE61-3543-41A2-BBA8-72FDD1B3E314}">
  <sheetPr>
    <pageSetUpPr fitToPage="1"/>
  </sheetPr>
  <dimension ref="A1:M26"/>
  <sheetViews>
    <sheetView workbookViewId="0">
      <selection activeCell="I21" sqref="I21:I22"/>
    </sheetView>
  </sheetViews>
  <sheetFormatPr baseColWidth="10" defaultRowHeight="12.75"/>
  <cols>
    <col min="1" max="1" width="16.3984375" bestFit="1" customWidth="1"/>
    <col min="2" max="13" width="4.73046875" customWidth="1"/>
  </cols>
  <sheetData>
    <row r="1" spans="1:13">
      <c r="A1" s="476" t="s">
        <v>146</v>
      </c>
      <c r="B1" s="464" t="s">
        <v>124</v>
      </c>
      <c r="C1" s="465"/>
      <c r="D1" s="464" t="s">
        <v>125</v>
      </c>
      <c r="E1" s="465"/>
      <c r="F1" s="464" t="s">
        <v>126</v>
      </c>
      <c r="G1" s="465"/>
      <c r="H1" s="464" t="s">
        <v>127</v>
      </c>
      <c r="I1" s="465"/>
      <c r="J1" s="464" t="s">
        <v>128</v>
      </c>
      <c r="K1" s="465"/>
      <c r="L1" s="464" t="s">
        <v>129</v>
      </c>
      <c r="M1" s="465"/>
    </row>
    <row r="2" spans="1:13" ht="13.15" thickBot="1">
      <c r="A2" s="476"/>
      <c r="B2" s="466"/>
      <c r="C2" s="467"/>
      <c r="D2" s="466"/>
      <c r="E2" s="467"/>
      <c r="F2" s="466"/>
      <c r="G2" s="467"/>
      <c r="H2" s="466"/>
      <c r="I2" s="467"/>
      <c r="J2" s="466"/>
      <c r="K2" s="467"/>
      <c r="L2" s="466"/>
      <c r="M2" s="467"/>
    </row>
    <row r="3" spans="1:13" ht="17.649999999999999" thickBot="1">
      <c r="A3" s="467"/>
      <c r="B3" s="155" t="s">
        <v>134</v>
      </c>
      <c r="C3" s="156" t="s">
        <v>133</v>
      </c>
      <c r="D3" s="138" t="s">
        <v>134</v>
      </c>
      <c r="E3" s="153" t="s">
        <v>133</v>
      </c>
      <c r="F3" s="138" t="s">
        <v>134</v>
      </c>
      <c r="G3" s="139" t="s">
        <v>133</v>
      </c>
      <c r="H3" s="154" t="s">
        <v>134</v>
      </c>
      <c r="I3" s="139" t="s">
        <v>133</v>
      </c>
      <c r="J3" s="138" t="s">
        <v>134</v>
      </c>
      <c r="K3" s="139" t="s">
        <v>133</v>
      </c>
      <c r="L3" s="138" t="s">
        <v>134</v>
      </c>
      <c r="M3" s="139" t="s">
        <v>133</v>
      </c>
    </row>
    <row r="4" spans="1:13" ht="22.5" customHeight="1" thickBot="1">
      <c r="A4" s="191" t="str">
        <f>'Einzel-Sprint-Meisterschaft'!F4</f>
        <v>100m Lagen</v>
      </c>
      <c r="B4" s="136"/>
      <c r="C4" s="137"/>
      <c r="D4" s="130"/>
      <c r="E4" s="133"/>
      <c r="F4" s="127"/>
      <c r="G4" s="128"/>
      <c r="H4" s="130"/>
      <c r="I4" s="133"/>
      <c r="J4" s="136"/>
      <c r="K4" s="137"/>
      <c r="L4" s="136"/>
      <c r="M4" s="137"/>
    </row>
    <row r="5" spans="1:13" ht="22.5" customHeight="1" thickBot="1">
      <c r="A5" s="191" t="str">
        <f>'Einzel-Sprint-Meisterschaft'!G4</f>
        <v>50m Schmetterling</v>
      </c>
      <c r="B5" s="142"/>
      <c r="C5" s="143"/>
      <c r="D5" s="144"/>
      <c r="E5" s="145"/>
      <c r="F5" s="142"/>
      <c r="G5" s="143"/>
      <c r="H5" s="144"/>
      <c r="I5" s="145"/>
      <c r="J5" s="142"/>
      <c r="K5" s="143"/>
      <c r="L5" s="142"/>
      <c r="M5" s="143"/>
    </row>
    <row r="6" spans="1:13" ht="22.5" customHeight="1" thickBot="1">
      <c r="A6" s="191" t="str">
        <f>'Einzel-Sprint-Meisterschaft'!H4</f>
        <v>50m Rücken</v>
      </c>
      <c r="B6" s="132"/>
      <c r="C6" s="129"/>
      <c r="D6" s="131"/>
      <c r="E6" s="134"/>
      <c r="F6" s="132"/>
      <c r="G6" s="129"/>
      <c r="H6" s="131"/>
      <c r="I6" s="134"/>
      <c r="J6" s="132"/>
      <c r="K6" s="129"/>
      <c r="L6" s="132"/>
      <c r="M6" s="129"/>
    </row>
    <row r="7" spans="1:13" ht="22.5" customHeight="1" thickBot="1">
      <c r="A7" s="191" t="str">
        <f>'Einzel-Sprint-Meisterschaft'!I4</f>
        <v>50m Brust</v>
      </c>
      <c r="B7" s="146"/>
      <c r="C7" s="147"/>
      <c r="D7" s="148"/>
      <c r="E7" s="149"/>
      <c r="F7" s="146"/>
      <c r="G7" s="147"/>
      <c r="H7" s="148"/>
      <c r="I7" s="149"/>
      <c r="J7" s="146"/>
      <c r="K7" s="147"/>
      <c r="L7" s="146"/>
      <c r="M7" s="147"/>
    </row>
    <row r="8" spans="1:13" ht="22.5" customHeight="1" thickBot="1">
      <c r="A8" s="191" t="str">
        <f>'Einzel-Sprint-Meisterschaft'!J4</f>
        <v>50m Freistil</v>
      </c>
      <c r="B8" s="132"/>
      <c r="C8" s="129"/>
      <c r="D8" s="131"/>
      <c r="E8" s="134"/>
      <c r="F8" s="132"/>
      <c r="G8" s="129"/>
      <c r="H8" s="131"/>
      <c r="I8" s="134"/>
      <c r="J8" s="132"/>
      <c r="K8" s="129"/>
      <c r="L8" s="132"/>
      <c r="M8" s="129"/>
    </row>
    <row r="9" spans="1:13" ht="22.5" customHeight="1" thickBot="1">
      <c r="A9" s="191" t="str">
        <f>'Einzel-Sprint-Meisterschaft'!N4</f>
        <v>25 m Rücken</v>
      </c>
      <c r="B9" s="146"/>
      <c r="C9" s="147"/>
      <c r="D9" s="148"/>
      <c r="E9" s="149"/>
      <c r="F9" s="146"/>
      <c r="G9" s="147"/>
      <c r="H9" s="148"/>
      <c r="I9" s="149"/>
      <c r="J9" s="146"/>
      <c r="K9" s="147"/>
      <c r="L9" s="146"/>
      <c r="M9" s="147"/>
    </row>
    <row r="10" spans="1:13" ht="22.5" customHeight="1" thickBot="1">
      <c r="A10" s="191" t="str">
        <f>'Einzel-Sprint-Meisterschaft'!O4</f>
        <v>25 m Brustbeine</v>
      </c>
      <c r="B10" s="132"/>
      <c r="C10" s="129"/>
      <c r="D10" s="131"/>
      <c r="E10" s="134"/>
      <c r="F10" s="132"/>
      <c r="G10" s="129"/>
      <c r="H10" s="131"/>
      <c r="I10" s="134"/>
      <c r="J10" s="132"/>
      <c r="K10" s="129"/>
      <c r="L10" s="132"/>
      <c r="M10" s="129"/>
    </row>
    <row r="11" spans="1:13" ht="22.5" customHeight="1" thickBot="1">
      <c r="A11" s="191" t="str">
        <f>'Einzel-Sprint-Meisterschaft'!P4</f>
        <v>25 m Brust</v>
      </c>
      <c r="B11" s="146"/>
      <c r="C11" s="147"/>
      <c r="D11" s="148"/>
      <c r="E11" s="149"/>
      <c r="F11" s="146"/>
      <c r="G11" s="147"/>
      <c r="H11" s="148"/>
      <c r="I11" s="149"/>
      <c r="J11" s="146"/>
      <c r="K11" s="147"/>
      <c r="L11" s="146"/>
      <c r="M11" s="147"/>
    </row>
    <row r="12" spans="1:13" ht="22.5" customHeight="1">
      <c r="A12" s="191" t="str">
        <f>'Einzel-Sprint-Meisterschaft'!Q4</f>
        <v>25 m Freistil</v>
      </c>
      <c r="B12" s="132"/>
      <c r="C12" s="129"/>
      <c r="D12" s="131"/>
      <c r="E12" s="134"/>
      <c r="F12" s="132"/>
      <c r="G12" s="129"/>
      <c r="H12" s="131"/>
      <c r="I12" s="134"/>
      <c r="J12" s="132"/>
      <c r="K12" s="129"/>
      <c r="L12" s="132"/>
      <c r="M12" s="129"/>
    </row>
    <row r="13" spans="1:13" ht="13.15" thickBot="1"/>
    <row r="14" spans="1:13" ht="13.15" thickBot="1">
      <c r="A14" s="135" t="s">
        <v>132</v>
      </c>
      <c r="B14" s="140"/>
      <c r="C14" s="141"/>
      <c r="D14" s="140"/>
      <c r="E14" s="141"/>
      <c r="F14" s="140"/>
      <c r="G14" s="141"/>
      <c r="H14" s="140"/>
      <c r="I14" s="141"/>
      <c r="J14" s="140"/>
      <c r="K14" s="141"/>
      <c r="L14" s="140"/>
      <c r="M14" s="141"/>
    </row>
    <row r="16" spans="1:13" ht="13.15" thickBot="1"/>
    <row r="17" spans="1:11" ht="13.15" thickBot="1">
      <c r="B17" s="437" t="s">
        <v>23</v>
      </c>
      <c r="C17" s="438"/>
    </row>
    <row r="18" spans="1:11" ht="13.15" thickBot="1">
      <c r="B18" s="437" t="s">
        <v>136</v>
      </c>
      <c r="C18" s="438"/>
    </row>
    <row r="19" spans="1:11" ht="11.25" customHeight="1">
      <c r="A19" s="445" t="s">
        <v>43</v>
      </c>
      <c r="B19" s="415"/>
      <c r="C19" s="420"/>
      <c r="D19" s="414"/>
      <c r="E19" s="414"/>
      <c r="F19" s="414"/>
      <c r="G19" s="414"/>
      <c r="H19" s="414"/>
      <c r="I19" s="414"/>
      <c r="J19" s="414"/>
      <c r="K19" s="414"/>
    </row>
    <row r="20" spans="1:11" ht="11.25" customHeight="1" thickBot="1">
      <c r="A20" s="445"/>
      <c r="B20" s="451"/>
      <c r="C20" s="452"/>
      <c r="D20" s="414"/>
      <c r="E20" s="414"/>
      <c r="F20" s="414"/>
      <c r="G20" s="414"/>
      <c r="H20" s="414"/>
      <c r="I20" s="414"/>
      <c r="J20" s="414"/>
      <c r="K20" s="414"/>
    </row>
    <row r="21" spans="1:11" ht="11.25" customHeight="1">
      <c r="A21" s="445" t="s">
        <v>94</v>
      </c>
      <c r="B21" s="415"/>
      <c r="C21" s="420"/>
      <c r="D21" s="414"/>
      <c r="E21" s="414"/>
      <c r="F21" s="414"/>
      <c r="G21" s="414"/>
      <c r="H21" s="414"/>
      <c r="I21" s="414"/>
      <c r="J21" s="414"/>
      <c r="K21" s="414"/>
    </row>
    <row r="22" spans="1:11" ht="11.25" customHeight="1" thickBot="1">
      <c r="A22" s="445"/>
      <c r="B22" s="451"/>
      <c r="C22" s="452"/>
      <c r="D22" s="414"/>
      <c r="E22" s="414"/>
      <c r="F22" s="414"/>
      <c r="G22" s="414"/>
      <c r="H22" s="414"/>
      <c r="I22" s="414"/>
      <c r="J22" s="414"/>
      <c r="K22" s="414"/>
    </row>
    <row r="23" spans="1:11">
      <c r="A23" s="445" t="s">
        <v>44</v>
      </c>
      <c r="B23" s="415"/>
      <c r="C23" s="420"/>
    </row>
    <row r="24" spans="1:11">
      <c r="A24" s="445"/>
      <c r="B24" s="451"/>
      <c r="C24" s="452"/>
    </row>
    <row r="25" spans="1:11" ht="13.15" thickBot="1"/>
    <row r="26" spans="1:11" ht="13.15" thickBot="1">
      <c r="A26" s="135" t="s">
        <v>132</v>
      </c>
      <c r="B26" s="140"/>
      <c r="C26" s="141"/>
    </row>
  </sheetData>
  <mergeCells count="31">
    <mergeCell ref="L1:M2"/>
    <mergeCell ref="B17:C17"/>
    <mergeCell ref="B18:C18"/>
    <mergeCell ref="A19:A20"/>
    <mergeCell ref="B19:C20"/>
    <mergeCell ref="D19:D20"/>
    <mergeCell ref="E19:E20"/>
    <mergeCell ref="F19:F20"/>
    <mergeCell ref="G19:G20"/>
    <mergeCell ref="H19:H20"/>
    <mergeCell ref="A1:A3"/>
    <mergeCell ref="B1:C2"/>
    <mergeCell ref="D1:E2"/>
    <mergeCell ref="F1:G2"/>
    <mergeCell ref="H1:I2"/>
    <mergeCell ref="J1:K2"/>
    <mergeCell ref="A23:A24"/>
    <mergeCell ref="B23:C24"/>
    <mergeCell ref="I19:I20"/>
    <mergeCell ref="J19:J20"/>
    <mergeCell ref="K19:K20"/>
    <mergeCell ref="A21:A22"/>
    <mergeCell ref="B21:C22"/>
    <mergeCell ref="D21:D22"/>
    <mergeCell ref="E21:E22"/>
    <mergeCell ref="F21:F22"/>
    <mergeCell ref="G21:G22"/>
    <mergeCell ref="H21:H22"/>
    <mergeCell ref="I21:I22"/>
    <mergeCell ref="J21:J22"/>
    <mergeCell ref="K21:K22"/>
  </mergeCells>
  <pageMargins left="0.7" right="0.7" top="0.78740157499999996" bottom="0.78740157499999996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D343BC-6905-4353-A94F-918809568AC3}">
          <x14:formula1>
            <xm:f>Hinweise!$L$8:$L$11</xm:f>
          </x14:formula1>
          <xm:sqref>A19:A24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56"/>
  <sheetViews>
    <sheetView view="pageLayout" topLeftCell="A28" zoomScale="110" zoomScaleNormal="100" zoomScalePageLayoutView="110" workbookViewId="0">
      <selection activeCell="B10" sqref="B10:F27"/>
    </sheetView>
  </sheetViews>
  <sheetFormatPr baseColWidth="10" defaultColWidth="11.265625" defaultRowHeight="15"/>
  <cols>
    <col min="1" max="1" width="3.265625" style="66" customWidth="1"/>
    <col min="2" max="2" width="24.1328125" style="66" customWidth="1"/>
    <col min="3" max="3" width="10.1328125" style="67" customWidth="1"/>
    <col min="4" max="4" width="12.73046875" style="67" customWidth="1"/>
    <col min="5" max="5" width="11.73046875" style="67" customWidth="1"/>
    <col min="6" max="6" width="24.1328125" style="67" customWidth="1"/>
    <col min="7" max="7" width="24.1328125" style="67" hidden="1" customWidth="1"/>
    <col min="8" max="8" width="20.3984375" style="66" customWidth="1"/>
    <col min="9" max="9" width="16.59765625" style="66" customWidth="1"/>
    <col min="10" max="10" width="13.86328125" style="68" customWidth="1"/>
    <col min="11" max="13" width="11.265625" style="66"/>
    <col min="14" max="14" width="15.73046875" style="66" customWidth="1"/>
    <col min="15" max="21" width="11.265625" style="66"/>
    <col min="22" max="22" width="21.265625" style="66" bestFit="1" customWidth="1"/>
    <col min="23" max="23" width="12.1328125" style="66" customWidth="1"/>
    <col min="24" max="24" width="23.1328125" style="104" customWidth="1"/>
    <col min="25" max="25" width="15.265625" style="104" customWidth="1"/>
    <col min="26" max="26" width="5" style="104" customWidth="1"/>
    <col min="27" max="27" width="23.1328125" style="104" customWidth="1"/>
    <col min="28" max="28" width="15.265625" style="104" customWidth="1"/>
    <col min="29" max="29" width="5" style="104" customWidth="1"/>
    <col min="30" max="30" width="15.265625" style="104" customWidth="1"/>
    <col min="31" max="31" width="5" style="104" customWidth="1"/>
    <col min="32" max="32" width="15.265625" style="66" customWidth="1"/>
    <col min="33" max="16384" width="11.265625" style="66"/>
  </cols>
  <sheetData>
    <row r="1" spans="1:79" ht="18.75">
      <c r="A1" s="346" t="s">
        <v>0</v>
      </c>
      <c r="B1" s="346"/>
      <c r="C1" s="346"/>
      <c r="D1" s="346"/>
      <c r="E1" s="346"/>
      <c r="F1" s="346"/>
      <c r="G1" s="346"/>
      <c r="H1" s="346"/>
      <c r="I1" s="346"/>
      <c r="J1" s="346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66"/>
    </row>
    <row r="2" spans="1:79" ht="15" customHeight="1">
      <c r="A2" s="347" t="s">
        <v>210</v>
      </c>
      <c r="B2" s="347"/>
      <c r="C2" s="347"/>
      <c r="D2" s="347"/>
      <c r="E2" s="347"/>
      <c r="F2" s="347"/>
      <c r="G2" s="347"/>
      <c r="H2" s="347"/>
      <c r="I2" s="347"/>
      <c r="J2" s="347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66"/>
    </row>
    <row r="3" spans="1:79" ht="15" customHeight="1">
      <c r="A3" s="347" t="s">
        <v>212</v>
      </c>
      <c r="B3" s="347"/>
      <c r="C3" s="347"/>
      <c r="D3" s="347"/>
      <c r="E3" s="347"/>
      <c r="F3" s="347"/>
      <c r="G3" s="347"/>
      <c r="H3" s="347"/>
      <c r="I3" s="347"/>
      <c r="J3" s="347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66"/>
    </row>
    <row r="4" spans="1:79" ht="11.25" customHeight="1" thickBot="1"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66"/>
    </row>
    <row r="5" spans="1:79" s="90" customFormat="1" ht="14.25" customHeight="1">
      <c r="A5" s="348" t="s">
        <v>1</v>
      </c>
      <c r="B5" s="349"/>
      <c r="C5" s="350" t="s">
        <v>63</v>
      </c>
      <c r="D5" s="351"/>
      <c r="E5" s="351"/>
      <c r="F5" s="352"/>
      <c r="G5" s="247"/>
      <c r="H5" s="336" t="s">
        <v>2</v>
      </c>
      <c r="I5" s="337"/>
      <c r="J5" s="338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</row>
    <row r="6" spans="1:79" s="90" customFormat="1" ht="28.5" customHeight="1" thickBot="1">
      <c r="A6" s="324"/>
      <c r="B6" s="325"/>
      <c r="C6" s="326"/>
      <c r="D6" s="327"/>
      <c r="E6" s="327"/>
      <c r="F6" s="328"/>
      <c r="G6" s="248"/>
      <c r="H6" s="333"/>
      <c r="I6" s="334"/>
      <c r="J6" s="335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</row>
    <row r="7" spans="1:79" s="90" customFormat="1" ht="11.25" customHeight="1" thickBot="1">
      <c r="A7" s="69"/>
      <c r="B7" s="70"/>
      <c r="C7" s="71"/>
      <c r="D7" s="71"/>
      <c r="E7" s="71"/>
      <c r="F7" s="71"/>
      <c r="G7" s="71"/>
      <c r="H7" s="72"/>
      <c r="I7" s="72"/>
      <c r="J7" s="73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</row>
    <row r="8" spans="1:79" s="90" customFormat="1" ht="15.4" thickBot="1">
      <c r="A8" s="252"/>
      <c r="B8" s="253" t="s">
        <v>3</v>
      </c>
      <c r="C8" s="254"/>
      <c r="D8" s="254"/>
      <c r="E8" s="254"/>
      <c r="F8" s="254"/>
      <c r="G8" s="254"/>
      <c r="H8" s="255"/>
      <c r="I8" s="255"/>
      <c r="J8" s="256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</row>
    <row r="9" spans="1:79" s="90" customFormat="1" ht="27.4" thickBot="1">
      <c r="A9" s="257" t="s">
        <v>4</v>
      </c>
      <c r="B9" s="258" t="s">
        <v>5</v>
      </c>
      <c r="C9" s="259" t="s">
        <v>6</v>
      </c>
      <c r="D9" s="259" t="s">
        <v>7</v>
      </c>
      <c r="E9" s="259" t="s">
        <v>8</v>
      </c>
      <c r="F9" s="259" t="s">
        <v>9</v>
      </c>
      <c r="G9" s="259" t="s">
        <v>209</v>
      </c>
      <c r="H9" s="259" t="s">
        <v>10</v>
      </c>
      <c r="I9" s="260" t="s">
        <v>11</v>
      </c>
      <c r="J9" s="261" t="s">
        <v>12</v>
      </c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</row>
    <row r="10" spans="1:79" s="90" customFormat="1" ht="20.25" customHeight="1">
      <c r="A10" s="262">
        <v>1</v>
      </c>
      <c r="B10" s="263"/>
      <c r="C10" s="264"/>
      <c r="D10" s="264"/>
      <c r="E10" s="264"/>
      <c r="F10" s="264"/>
      <c r="G10" s="264">
        <f>COUNTIF(Staffelmeldungen!$J$6:$M$11,Übersicht!B10)</f>
        <v>0</v>
      </c>
      <c r="H10" s="265"/>
      <c r="I10" s="265"/>
      <c r="J10" s="266">
        <f>IF(ISERROR(SUM('Einzel Meisterschaft'!U6,'LSSP Einzel Meisterschaft'!T6,'Einzel-Sprint-Meisterschaft'!R6)),"",(SUM('Einzel Meisterschaft'!U6,'LSSP Einzel Meisterschaft'!T6,'Einzel-Sprint-Meisterschaft'!R6)))</f>
        <v>0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</row>
    <row r="11" spans="1:79" s="90" customFormat="1" ht="20.25" customHeight="1">
      <c r="A11" s="267">
        <v>2</v>
      </c>
      <c r="B11" s="268"/>
      <c r="C11" s="269"/>
      <c r="D11" s="269"/>
      <c r="E11" s="269"/>
      <c r="F11" s="269"/>
      <c r="G11" s="269">
        <f>COUNTIF(Staffelmeldungen!$J$6:$M$11,Übersicht!B11)</f>
        <v>0</v>
      </c>
      <c r="H11" s="270"/>
      <c r="I11" s="270"/>
      <c r="J11" s="271">
        <f>IF(ISERROR(SUM('Einzel Meisterschaft'!U7,'LSSP Einzel Meisterschaft'!T7,'Einzel-Sprint-Meisterschaft'!R7)),"",(SUM('Einzel Meisterschaft'!U7,'LSSP Einzel Meisterschaft'!T7,'Einzel-Sprint-Meisterschaft'!R7)))</f>
        <v>0</v>
      </c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</row>
    <row r="12" spans="1:79" s="90" customFormat="1" ht="20.25" customHeight="1">
      <c r="A12" s="272">
        <v>3</v>
      </c>
      <c r="B12" s="273"/>
      <c r="C12" s="274"/>
      <c r="D12" s="274"/>
      <c r="E12" s="274"/>
      <c r="F12" s="274"/>
      <c r="G12" s="274">
        <f>COUNTIF(Staffelmeldungen!$J$6:$M$11,Übersicht!B12)</f>
        <v>0</v>
      </c>
      <c r="H12" s="275"/>
      <c r="I12" s="275"/>
      <c r="J12" s="271">
        <f>IF(ISERROR(SUM('Einzel Meisterschaft'!U8,'LSSP Einzel Meisterschaft'!T8,'Einzel-Sprint-Meisterschaft'!R8)),"",(SUM('Einzel Meisterschaft'!U8,'LSSP Einzel Meisterschaft'!T8,'Einzel-Sprint-Meisterschaft'!R8)))</f>
        <v>0</v>
      </c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</row>
    <row r="13" spans="1:79" s="90" customFormat="1" ht="20.25" customHeight="1">
      <c r="A13" s="267">
        <v>4</v>
      </c>
      <c r="B13" s="268"/>
      <c r="C13" s="269"/>
      <c r="D13" s="269"/>
      <c r="E13" s="269"/>
      <c r="F13" s="269"/>
      <c r="G13" s="269">
        <f>COUNTIF(Staffelmeldungen!$J$6:$M$11,Übersicht!B13)</f>
        <v>0</v>
      </c>
      <c r="H13" s="270"/>
      <c r="I13" s="270"/>
      <c r="J13" s="271">
        <f>IF(ISERROR(SUM('Einzel Meisterschaft'!U9,'LSSP Einzel Meisterschaft'!T9,'Einzel-Sprint-Meisterschaft'!R9)),"",(SUM('Einzel Meisterschaft'!U9,'LSSP Einzel Meisterschaft'!T9,'Einzel-Sprint-Meisterschaft'!R9)))</f>
        <v>0</v>
      </c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</row>
    <row r="14" spans="1:79" s="90" customFormat="1" ht="20.25" customHeight="1">
      <c r="A14" s="272">
        <v>5</v>
      </c>
      <c r="B14" s="273"/>
      <c r="C14" s="274"/>
      <c r="D14" s="274"/>
      <c r="E14" s="274"/>
      <c r="F14" s="274"/>
      <c r="G14" s="274">
        <f>COUNTIF(Staffelmeldungen!$J$6:$M$11,Übersicht!B14)</f>
        <v>0</v>
      </c>
      <c r="H14" s="275"/>
      <c r="I14" s="275"/>
      <c r="J14" s="271">
        <f>IF(ISERROR(SUM('Einzel Meisterschaft'!U10,'LSSP Einzel Meisterschaft'!T10,'Einzel-Sprint-Meisterschaft'!R10)),"",(SUM('Einzel Meisterschaft'!U10,'LSSP Einzel Meisterschaft'!T10,'Einzel-Sprint-Meisterschaft'!R10)))</f>
        <v>0</v>
      </c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</row>
    <row r="15" spans="1:79" s="90" customFormat="1" ht="20.25" customHeight="1">
      <c r="A15" s="267">
        <v>6</v>
      </c>
      <c r="B15" s="268"/>
      <c r="C15" s="269"/>
      <c r="D15" s="269"/>
      <c r="E15" s="269"/>
      <c r="F15" s="269"/>
      <c r="G15" s="269">
        <f>COUNTIF(Staffelmeldungen!$J$6:$M$11,Übersicht!B15)</f>
        <v>0</v>
      </c>
      <c r="H15" s="270"/>
      <c r="I15" s="270"/>
      <c r="J15" s="271">
        <f>IF(ISERROR(SUM('Einzel Meisterschaft'!U11,'LSSP Einzel Meisterschaft'!T11,'Einzel-Sprint-Meisterschaft'!R11)),"",(SUM('Einzel Meisterschaft'!U11,'LSSP Einzel Meisterschaft'!T11,'Einzel-Sprint-Meisterschaft'!R11)))</f>
        <v>0</v>
      </c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</row>
    <row r="16" spans="1:79" s="90" customFormat="1" ht="20.25" customHeight="1">
      <c r="A16" s="276">
        <v>7</v>
      </c>
      <c r="B16" s="277"/>
      <c r="C16" s="274"/>
      <c r="D16" s="274"/>
      <c r="E16" s="274"/>
      <c r="F16" s="274"/>
      <c r="G16" s="274">
        <f>COUNTIF(Staffelmeldungen!$J$6:$M$11,Übersicht!B16)</f>
        <v>0</v>
      </c>
      <c r="H16" s="275"/>
      <c r="I16" s="275"/>
      <c r="J16" s="271">
        <f>IF(ISERROR(SUM('Einzel Meisterschaft'!U12,'LSSP Einzel Meisterschaft'!T12,'Einzel-Sprint-Meisterschaft'!R12)),"",(SUM('Einzel Meisterschaft'!U12,'LSSP Einzel Meisterschaft'!T12,'Einzel-Sprint-Meisterschaft'!R12)))</f>
        <v>0</v>
      </c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</row>
    <row r="17" spans="1:79" s="90" customFormat="1" ht="20.25" customHeight="1">
      <c r="A17" s="267">
        <v>8</v>
      </c>
      <c r="B17" s="268"/>
      <c r="C17" s="269"/>
      <c r="D17" s="269"/>
      <c r="E17" s="269"/>
      <c r="F17" s="269"/>
      <c r="G17" s="269">
        <f>COUNTIF(Staffelmeldungen!$J$6:$M$11,Übersicht!B17)</f>
        <v>0</v>
      </c>
      <c r="H17" s="270"/>
      <c r="I17" s="270"/>
      <c r="J17" s="271">
        <f>IF(ISERROR(SUM('Einzel Meisterschaft'!U13,'LSSP Einzel Meisterschaft'!T13,'Einzel-Sprint-Meisterschaft'!R13)),"",(SUM('Einzel Meisterschaft'!U13,'LSSP Einzel Meisterschaft'!T13,'Einzel-Sprint-Meisterschaft'!R13)))</f>
        <v>0</v>
      </c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</row>
    <row r="18" spans="1:79" s="90" customFormat="1" ht="20.25" customHeight="1">
      <c r="A18" s="272">
        <v>9</v>
      </c>
      <c r="B18" s="273"/>
      <c r="C18" s="274"/>
      <c r="D18" s="274"/>
      <c r="E18" s="274"/>
      <c r="F18" s="274"/>
      <c r="G18" s="274">
        <f>COUNTIF(Staffelmeldungen!$J$6:$M$11,Übersicht!B18)</f>
        <v>0</v>
      </c>
      <c r="H18" s="275"/>
      <c r="I18" s="275"/>
      <c r="J18" s="271">
        <f>IF(ISERROR(SUM('Einzel Meisterschaft'!U14,'LSSP Einzel Meisterschaft'!T14,'Einzel-Sprint-Meisterschaft'!R14)),"",(SUM('Einzel Meisterschaft'!U14,'LSSP Einzel Meisterschaft'!T14,'Einzel-Sprint-Meisterschaft'!R14)))</f>
        <v>0</v>
      </c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</row>
    <row r="19" spans="1:79" s="90" customFormat="1" ht="20.25" customHeight="1">
      <c r="A19" s="267">
        <v>10</v>
      </c>
      <c r="B19" s="268"/>
      <c r="C19" s="269"/>
      <c r="D19" s="269"/>
      <c r="E19" s="269"/>
      <c r="F19" s="269"/>
      <c r="G19" s="269">
        <f>COUNTIF(Staffelmeldungen!$J$6:$M$11,Übersicht!B19)</f>
        <v>0</v>
      </c>
      <c r="H19" s="270"/>
      <c r="I19" s="270"/>
      <c r="J19" s="271">
        <f>IF(ISERROR(SUM('Einzel Meisterschaft'!U15,'LSSP Einzel Meisterschaft'!T15,'Einzel-Sprint-Meisterschaft'!R15)),"",(SUM('Einzel Meisterschaft'!U15,'LSSP Einzel Meisterschaft'!T15,'Einzel-Sprint-Meisterschaft'!R15)))</f>
        <v>0</v>
      </c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</row>
    <row r="20" spans="1:79" s="90" customFormat="1" ht="20.25" customHeight="1">
      <c r="A20" s="272">
        <v>11</v>
      </c>
      <c r="B20" s="273"/>
      <c r="C20" s="274"/>
      <c r="D20" s="274"/>
      <c r="E20" s="274"/>
      <c r="F20" s="274"/>
      <c r="G20" s="274">
        <f>COUNTIF(Staffelmeldungen!$J$6:$M$11,Übersicht!B20)</f>
        <v>0</v>
      </c>
      <c r="H20" s="275"/>
      <c r="I20" s="275"/>
      <c r="J20" s="271">
        <f>IF(ISERROR(SUM('Einzel Meisterschaft'!U16,'LSSP Einzel Meisterschaft'!T16,'Einzel-Sprint-Meisterschaft'!R16)),"",(SUM('Einzel Meisterschaft'!U16,'LSSP Einzel Meisterschaft'!T16,'Einzel-Sprint-Meisterschaft'!R16)))</f>
        <v>0</v>
      </c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</row>
    <row r="21" spans="1:79" s="90" customFormat="1" ht="20.25" customHeight="1">
      <c r="A21" s="267">
        <v>12</v>
      </c>
      <c r="B21" s="268"/>
      <c r="C21" s="269"/>
      <c r="D21" s="269"/>
      <c r="E21" s="269"/>
      <c r="F21" s="269"/>
      <c r="G21" s="269">
        <f>COUNTIF(Staffelmeldungen!$J$6:$M$11,Übersicht!B21)</f>
        <v>0</v>
      </c>
      <c r="H21" s="270"/>
      <c r="I21" s="270"/>
      <c r="J21" s="271">
        <f>IF(ISERROR(SUM('Einzel Meisterschaft'!U17,'LSSP Einzel Meisterschaft'!T17,'Einzel-Sprint-Meisterschaft'!R17)),"",(SUM('Einzel Meisterschaft'!U17,'LSSP Einzel Meisterschaft'!T17,'Einzel-Sprint-Meisterschaft'!R17)))</f>
        <v>0</v>
      </c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</row>
    <row r="22" spans="1:79" s="90" customFormat="1" ht="20.25" customHeight="1">
      <c r="A22" s="272">
        <v>13</v>
      </c>
      <c r="B22" s="273"/>
      <c r="C22" s="274"/>
      <c r="D22" s="274"/>
      <c r="E22" s="274"/>
      <c r="F22" s="274"/>
      <c r="G22" s="274">
        <f>COUNTIF(Staffelmeldungen!$J$6:$M$11,Übersicht!B22)</f>
        <v>0</v>
      </c>
      <c r="H22" s="275"/>
      <c r="I22" s="275"/>
      <c r="J22" s="271">
        <f>IF(ISERROR(SUM('Einzel Meisterschaft'!U18,'LSSP Einzel Meisterschaft'!T18,'Einzel-Sprint-Meisterschaft'!R18)),"",(SUM('Einzel Meisterschaft'!U18,'LSSP Einzel Meisterschaft'!T18,'Einzel-Sprint-Meisterschaft'!R18)))</f>
        <v>0</v>
      </c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</row>
    <row r="23" spans="1:79" s="90" customFormat="1" ht="20.25" customHeight="1">
      <c r="A23" s="267">
        <v>14</v>
      </c>
      <c r="B23" s="268"/>
      <c r="C23" s="269"/>
      <c r="D23" s="269"/>
      <c r="E23" s="269"/>
      <c r="F23" s="269"/>
      <c r="G23" s="269">
        <f>COUNTIF(Staffelmeldungen!$J$6:$M$11,Übersicht!B23)</f>
        <v>0</v>
      </c>
      <c r="H23" s="270"/>
      <c r="I23" s="270"/>
      <c r="J23" s="271">
        <f>IF(ISERROR(SUM('Einzel Meisterschaft'!U19,'LSSP Einzel Meisterschaft'!T19,'Einzel-Sprint-Meisterschaft'!R19)),"",(SUM('Einzel Meisterschaft'!U19,'LSSP Einzel Meisterschaft'!T19,'Einzel-Sprint-Meisterschaft'!R19)))</f>
        <v>0</v>
      </c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</row>
    <row r="24" spans="1:79" s="90" customFormat="1" ht="20.25" customHeight="1">
      <c r="A24" s="272">
        <v>15</v>
      </c>
      <c r="B24" s="273"/>
      <c r="C24" s="274"/>
      <c r="D24" s="274"/>
      <c r="E24" s="274"/>
      <c r="F24" s="274"/>
      <c r="G24" s="274">
        <f>COUNTIF(Staffelmeldungen!$J$6:$M$11,Übersicht!B24)</f>
        <v>0</v>
      </c>
      <c r="H24" s="275"/>
      <c r="I24" s="275"/>
      <c r="J24" s="271">
        <f>IF(ISERROR(SUM('Einzel Meisterschaft'!U20,'LSSP Einzel Meisterschaft'!T20,'Einzel-Sprint-Meisterschaft'!R20)),"",(SUM('Einzel Meisterschaft'!U20,'LSSP Einzel Meisterschaft'!T20,'Einzel-Sprint-Meisterschaft'!R20)))</f>
        <v>0</v>
      </c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</row>
    <row r="25" spans="1:79" s="90" customFormat="1" ht="20.25" customHeight="1">
      <c r="A25" s="267">
        <v>16</v>
      </c>
      <c r="B25" s="268"/>
      <c r="C25" s="269"/>
      <c r="D25" s="269"/>
      <c r="E25" s="269"/>
      <c r="F25" s="269"/>
      <c r="G25" s="269">
        <f>COUNTIF(Staffelmeldungen!$J$6:$M$11,Übersicht!B25)</f>
        <v>0</v>
      </c>
      <c r="H25" s="270"/>
      <c r="I25" s="270"/>
      <c r="J25" s="271">
        <f>IF(ISERROR(SUM('Einzel Meisterschaft'!U21,'LSSP Einzel Meisterschaft'!T21,'Einzel-Sprint-Meisterschaft'!R21)),"",(SUM('Einzel Meisterschaft'!U21,'LSSP Einzel Meisterschaft'!T21,'Einzel-Sprint-Meisterschaft'!R21)))</f>
        <v>0</v>
      </c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</row>
    <row r="26" spans="1:79" s="90" customFormat="1" ht="20.25" customHeight="1">
      <c r="A26" s="272">
        <v>17</v>
      </c>
      <c r="B26" s="273"/>
      <c r="C26" s="274"/>
      <c r="D26" s="274"/>
      <c r="E26" s="274"/>
      <c r="F26" s="274"/>
      <c r="G26" s="274"/>
      <c r="H26" s="275"/>
      <c r="I26" s="275"/>
      <c r="J26" s="271">
        <f>IF(ISERROR(SUM('Einzel Meisterschaft'!U22,'LSSP Einzel Meisterschaft'!T22,'Einzel-Sprint-Meisterschaft'!R22)),"",(SUM('Einzel Meisterschaft'!U22,'LSSP Einzel Meisterschaft'!T22,'Einzel-Sprint-Meisterschaft'!R22)))</f>
        <v>0</v>
      </c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</row>
    <row r="27" spans="1:79" ht="20.25" customHeight="1" thickBot="1">
      <c r="A27" s="278">
        <v>18</v>
      </c>
      <c r="B27" s="279"/>
      <c r="C27" s="280"/>
      <c r="D27" s="280"/>
      <c r="E27" s="280"/>
      <c r="F27" s="280"/>
      <c r="G27" s="280"/>
      <c r="H27" s="281"/>
      <c r="I27" s="281"/>
      <c r="J27" s="282">
        <f>IF(ISERROR(SUM('Einzel Meisterschaft'!U23,'LSSP Einzel Meisterschaft'!T23,'Einzel-Sprint-Meisterschaft'!R23)),"",(SUM('Einzel Meisterschaft'!U23,'LSSP Einzel Meisterschaft'!T23,'Einzel-Sprint-Meisterschaft'!R23)))</f>
        <v>0</v>
      </c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</row>
    <row r="28" spans="1:79" ht="18.75">
      <c r="A28" s="342" t="s">
        <v>0</v>
      </c>
      <c r="B28" s="342"/>
      <c r="C28" s="342"/>
      <c r="D28" s="342"/>
      <c r="E28" s="342"/>
      <c r="F28" s="342"/>
      <c r="G28" s="342"/>
      <c r="H28" s="342"/>
      <c r="I28" s="342"/>
      <c r="J28" s="342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</row>
    <row r="29" spans="1:79" ht="15" customHeight="1">
      <c r="A29" s="329" t="str">
        <f>IF(A2="","",A2)</f>
        <v>Meldeliste  21. Offene Sächsiche Gehörlosen-Sprint-Meisterschaften im Schwimmen</v>
      </c>
      <c r="B29" s="329"/>
      <c r="C29" s="329"/>
      <c r="D29" s="329"/>
      <c r="E29" s="329"/>
      <c r="F29" s="329"/>
      <c r="G29" s="329"/>
      <c r="H29" s="329"/>
      <c r="I29" s="329"/>
      <c r="J29" s="32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</row>
    <row r="30" spans="1:79" ht="15" customHeight="1">
      <c r="A30" s="329" t="str">
        <f>IF(A3="","",A3)</f>
        <v>am Samstag, 15. November 2025 in Chemnitz</v>
      </c>
      <c r="B30" s="329"/>
      <c r="C30" s="329"/>
      <c r="D30" s="329"/>
      <c r="E30" s="329"/>
      <c r="F30" s="329"/>
      <c r="G30" s="329"/>
      <c r="H30" s="329"/>
      <c r="I30" s="329"/>
      <c r="J30" s="32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</row>
    <row r="31" spans="1:79" ht="11.25" customHeight="1" thickBot="1"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</row>
    <row r="32" spans="1:79" s="90" customFormat="1" ht="14.25" customHeight="1">
      <c r="A32" s="330" t="s">
        <v>1</v>
      </c>
      <c r="B32" s="331"/>
      <c r="C32" s="331" t="s">
        <v>63</v>
      </c>
      <c r="D32" s="331"/>
      <c r="E32" s="331"/>
      <c r="F32" s="332"/>
      <c r="G32" s="249"/>
      <c r="H32" s="336" t="s">
        <v>2</v>
      </c>
      <c r="I32" s="337"/>
      <c r="J32" s="338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</row>
    <row r="33" spans="1:33" s="90" customFormat="1" ht="28.5" customHeight="1" thickBot="1">
      <c r="A33" s="343" t="str">
        <f>IF(A6="","",A6)</f>
        <v/>
      </c>
      <c r="B33" s="344"/>
      <c r="C33" s="344" t="str">
        <f>IF(C6="","",C6)</f>
        <v/>
      </c>
      <c r="D33" s="344"/>
      <c r="E33" s="344"/>
      <c r="F33" s="345"/>
      <c r="G33" s="94"/>
      <c r="H33" s="339" t="str">
        <f>IF(H6="","",H6)</f>
        <v/>
      </c>
      <c r="I33" s="340"/>
      <c r="J33" s="341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</row>
    <row r="34" spans="1:33" s="90" customFormat="1" ht="11.25" customHeight="1" thickBot="1">
      <c r="A34" s="71"/>
      <c r="B34" s="94"/>
      <c r="C34" s="71"/>
      <c r="D34" s="71"/>
      <c r="E34" s="71"/>
      <c r="F34" s="71"/>
      <c r="G34" s="71"/>
      <c r="H34" s="72"/>
      <c r="I34" s="72"/>
      <c r="J34" s="73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</row>
    <row r="35" spans="1:33" s="90" customFormat="1" ht="20.25" customHeight="1" thickBot="1">
      <c r="A35" s="66"/>
      <c r="B35" s="79" t="s">
        <v>23</v>
      </c>
      <c r="C35" s="67"/>
      <c r="D35" s="67"/>
      <c r="E35" s="67"/>
      <c r="F35" s="67"/>
      <c r="G35" s="67"/>
      <c r="H35" s="66"/>
      <c r="I35" s="66"/>
      <c r="J35" s="66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</row>
    <row r="36" spans="1:33" s="90" customFormat="1" ht="27.4" thickBot="1">
      <c r="A36" s="80" t="s">
        <v>4</v>
      </c>
      <c r="B36" s="88" t="s">
        <v>24</v>
      </c>
      <c r="C36" s="74" t="s">
        <v>25</v>
      </c>
      <c r="D36" s="74"/>
      <c r="E36" s="74" t="s">
        <v>8</v>
      </c>
      <c r="F36" s="74" t="s">
        <v>9</v>
      </c>
      <c r="G36" s="74"/>
      <c r="H36" s="81"/>
      <c r="I36" s="81"/>
      <c r="J36" s="75" t="s">
        <v>12</v>
      </c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5"/>
      <c r="AF36" s="96"/>
      <c r="AG36" s="96"/>
    </row>
    <row r="37" spans="1:33" s="90" customFormat="1" ht="20.25" customHeight="1">
      <c r="A37" s="82">
        <v>1</v>
      </c>
      <c r="B37" s="115"/>
      <c r="C37" s="116"/>
      <c r="D37" s="97"/>
      <c r="E37" s="116"/>
      <c r="F37" s="111"/>
      <c r="G37" s="115"/>
      <c r="H37" s="98"/>
      <c r="I37" s="98"/>
      <c r="J37" s="83">
        <f>Staffelmeldungen!I6</f>
        <v>0</v>
      </c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5"/>
      <c r="AF37" s="96"/>
      <c r="AG37" s="96"/>
    </row>
    <row r="38" spans="1:33" s="90" customFormat="1" ht="20.25" customHeight="1">
      <c r="A38" s="76">
        <v>2</v>
      </c>
      <c r="B38" s="109"/>
      <c r="C38" s="110"/>
      <c r="D38" s="91"/>
      <c r="E38" s="110"/>
      <c r="F38" s="109"/>
      <c r="G38" s="109"/>
      <c r="H38" s="99"/>
      <c r="I38" s="99"/>
      <c r="J38" s="83">
        <f>Staffelmeldungen!I7</f>
        <v>0</v>
      </c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5"/>
      <c r="AF38" s="96"/>
      <c r="AG38" s="96"/>
    </row>
    <row r="39" spans="1:33" s="90" customFormat="1" ht="20.25" customHeight="1">
      <c r="A39" s="77">
        <v>3</v>
      </c>
      <c r="B39" s="111"/>
      <c r="C39" s="112"/>
      <c r="D39" s="92"/>
      <c r="E39" s="112"/>
      <c r="F39" s="111"/>
      <c r="G39" s="111"/>
      <c r="H39" s="100"/>
      <c r="I39" s="100"/>
      <c r="J39" s="83">
        <f>Staffelmeldungen!I8</f>
        <v>0</v>
      </c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5"/>
      <c r="AF39" s="96"/>
      <c r="AG39" s="96"/>
    </row>
    <row r="40" spans="1:33" s="90" customFormat="1" ht="20.25" customHeight="1">
      <c r="A40" s="76">
        <v>4</v>
      </c>
      <c r="B40" s="109"/>
      <c r="C40" s="110"/>
      <c r="D40" s="91"/>
      <c r="E40" s="110"/>
      <c r="F40" s="109"/>
      <c r="G40" s="109"/>
      <c r="H40" s="99"/>
      <c r="I40" s="99"/>
      <c r="J40" s="83">
        <f>Staffelmeldungen!I9</f>
        <v>0</v>
      </c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5"/>
      <c r="AF40" s="96"/>
      <c r="AG40" s="96"/>
    </row>
    <row r="41" spans="1:33" s="90" customFormat="1" ht="20.25" customHeight="1">
      <c r="A41" s="77">
        <v>5</v>
      </c>
      <c r="B41" s="111"/>
      <c r="C41" s="112"/>
      <c r="D41" s="92"/>
      <c r="E41" s="112"/>
      <c r="F41" s="111"/>
      <c r="G41" s="111"/>
      <c r="H41" s="100"/>
      <c r="I41" s="100"/>
      <c r="J41" s="83">
        <f>Staffelmeldungen!I10</f>
        <v>0</v>
      </c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95"/>
      <c r="AF41" s="96"/>
      <c r="AG41" s="96"/>
    </row>
    <row r="42" spans="1:33" s="90" customFormat="1" ht="20.25" customHeight="1">
      <c r="A42" s="76">
        <v>6</v>
      </c>
      <c r="B42" s="109"/>
      <c r="C42" s="110"/>
      <c r="D42" s="91"/>
      <c r="E42" s="110"/>
      <c r="F42" s="109"/>
      <c r="G42" s="109"/>
      <c r="H42" s="99"/>
      <c r="I42" s="99"/>
      <c r="J42" s="83">
        <f>Staffelmeldungen!I11</f>
        <v>0</v>
      </c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95"/>
      <c r="AF42" s="96"/>
      <c r="AG42" s="96"/>
    </row>
    <row r="43" spans="1:33" s="90" customFormat="1" ht="20.25" hidden="1" customHeight="1">
      <c r="A43" s="77">
        <v>7</v>
      </c>
      <c r="B43" s="111" t="s">
        <v>204</v>
      </c>
      <c r="C43" s="112"/>
      <c r="D43" s="92"/>
      <c r="E43" s="112"/>
      <c r="F43" s="111" t="s">
        <v>151</v>
      </c>
      <c r="G43" s="111"/>
      <c r="H43" s="100"/>
      <c r="I43" s="100"/>
      <c r="J43" s="83">
        <f>Staffelmeldungen!I12</f>
        <v>0</v>
      </c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5"/>
      <c r="AF43" s="96"/>
      <c r="AG43" s="96"/>
    </row>
    <row r="44" spans="1:33" s="90" customFormat="1" ht="20.25" hidden="1" customHeight="1">
      <c r="A44" s="76">
        <v>8</v>
      </c>
      <c r="B44" s="109" t="s">
        <v>204</v>
      </c>
      <c r="C44" s="110"/>
      <c r="D44" s="91"/>
      <c r="E44" s="110"/>
      <c r="F44" s="109" t="s">
        <v>150</v>
      </c>
      <c r="G44" s="109"/>
      <c r="H44" s="99"/>
      <c r="I44" s="99"/>
      <c r="J44" s="83">
        <f>Staffelmeldungen!I13</f>
        <v>0</v>
      </c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95"/>
      <c r="AF44" s="96"/>
      <c r="AG44" s="96"/>
    </row>
    <row r="45" spans="1:33" s="90" customFormat="1" ht="20.25" hidden="1" customHeight="1">
      <c r="A45" s="77">
        <v>9</v>
      </c>
      <c r="B45" s="111" t="s">
        <v>203</v>
      </c>
      <c r="C45" s="112"/>
      <c r="D45" s="92"/>
      <c r="E45" s="112"/>
      <c r="F45" s="111" t="s">
        <v>151</v>
      </c>
      <c r="G45" s="111"/>
      <c r="H45" s="100"/>
      <c r="I45" s="100"/>
      <c r="J45" s="83">
        <f>Staffelmeldungen!I14</f>
        <v>0</v>
      </c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95"/>
      <c r="AF45" s="101"/>
      <c r="AG45" s="96"/>
    </row>
    <row r="46" spans="1:33" s="90" customFormat="1" ht="20.25" hidden="1" customHeight="1" thickBot="1">
      <c r="A46" s="78">
        <v>10</v>
      </c>
      <c r="B46" s="113" t="s">
        <v>204</v>
      </c>
      <c r="C46" s="114"/>
      <c r="D46" s="93"/>
      <c r="E46" s="114"/>
      <c r="F46" s="109" t="s">
        <v>150</v>
      </c>
      <c r="G46" s="113"/>
      <c r="H46" s="102"/>
      <c r="I46" s="102"/>
      <c r="J46" s="84">
        <f>Staffelmeldungen!I15</f>
        <v>0</v>
      </c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5"/>
      <c r="AF46" s="101"/>
      <c r="AG46" s="96"/>
    </row>
    <row r="47" spans="1:33" s="90" customFormat="1" ht="20.25" customHeight="1">
      <c r="A47" s="66"/>
      <c r="B47" s="66"/>
      <c r="C47" s="67"/>
      <c r="D47" s="67"/>
      <c r="E47" s="67"/>
      <c r="F47" s="67"/>
      <c r="G47" s="67"/>
      <c r="H47" s="66"/>
      <c r="I47" s="66"/>
      <c r="J47" s="68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95"/>
      <c r="AF47" s="101"/>
      <c r="AG47" s="96"/>
    </row>
    <row r="48" spans="1:33" ht="20.25" customHeight="1">
      <c r="B48" s="85" t="s">
        <v>74</v>
      </c>
      <c r="C48" s="323">
        <v>45956</v>
      </c>
      <c r="D48" s="323"/>
      <c r="F48" s="182" t="s">
        <v>143</v>
      </c>
      <c r="G48" s="182"/>
      <c r="H48" s="183" t="str">
        <f ca="1">IF(C50&gt;C48,"JA","")</f>
        <v/>
      </c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95"/>
      <c r="AF48" s="101"/>
      <c r="AG48" s="101"/>
    </row>
    <row r="49" spans="2:33">
      <c r="C49" s="180"/>
      <c r="D49" s="180"/>
      <c r="E49" s="66"/>
      <c r="F49" s="66"/>
      <c r="G49" s="66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95"/>
      <c r="AF49" s="101"/>
      <c r="AG49" s="101"/>
    </row>
    <row r="50" spans="2:33" ht="26.25" customHeight="1">
      <c r="B50" s="103" t="s">
        <v>144</v>
      </c>
      <c r="C50" s="323">
        <f ca="1">TODAY()</f>
        <v>45907</v>
      </c>
      <c r="D50" s="323"/>
      <c r="F50" s="181"/>
      <c r="G50" s="181"/>
      <c r="I50" s="86" t="s">
        <v>26</v>
      </c>
      <c r="J50" s="87">
        <f ca="1">IF(H48="JA",2*SUM(J10:J46),SUM(J10:J46))</f>
        <v>0</v>
      </c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</row>
    <row r="51" spans="2:33" ht="20.25" customHeight="1">
      <c r="D51" s="105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</row>
    <row r="52" spans="2:33">
      <c r="D52" s="105"/>
      <c r="E52" s="106" t="s">
        <v>65</v>
      </c>
      <c r="F52" s="107" t="s">
        <v>64</v>
      </c>
      <c r="G52" s="107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</row>
    <row r="53" spans="2:33">
      <c r="B53" s="108"/>
      <c r="C53" s="105"/>
      <c r="D53" s="105"/>
      <c r="E53" s="106" t="s">
        <v>66</v>
      </c>
      <c r="F53" s="107" t="s">
        <v>67</v>
      </c>
      <c r="G53" s="107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</row>
    <row r="54" spans="2:33">
      <c r="B54" s="108"/>
      <c r="C54" s="105"/>
      <c r="D54" s="105"/>
      <c r="E54" s="106" t="s">
        <v>68</v>
      </c>
      <c r="F54" s="107" t="s">
        <v>71</v>
      </c>
      <c r="G54" s="107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</row>
    <row r="55" spans="2:33">
      <c r="E55" s="105"/>
      <c r="F55" s="105"/>
      <c r="G55" s="105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</row>
    <row r="56" spans="2:33">
      <c r="E56" s="105"/>
      <c r="F56" s="105"/>
      <c r="G56" s="105"/>
    </row>
  </sheetData>
  <sheetProtection algorithmName="SHA-512" hashValue="y8UpAb8mxlkA4cG14fT/QGBxF45WpPs0gloLP1VYyjv1nKK6NnUeFJz89An3jpeNqlypXtKzWUC4EOnh9aAh+g==" saltValue="fMcgxoB0rk2YyVIvYPu3Zg==" spinCount="100000" sheet="1" selectLockedCells="1"/>
  <mergeCells count="20">
    <mergeCell ref="A1:J1"/>
    <mergeCell ref="A2:J2"/>
    <mergeCell ref="A3:J3"/>
    <mergeCell ref="A5:B5"/>
    <mergeCell ref="C5:F5"/>
    <mergeCell ref="H5:J5"/>
    <mergeCell ref="C50:D50"/>
    <mergeCell ref="A6:B6"/>
    <mergeCell ref="C6:F6"/>
    <mergeCell ref="A29:J29"/>
    <mergeCell ref="A30:J30"/>
    <mergeCell ref="A32:B32"/>
    <mergeCell ref="C32:F32"/>
    <mergeCell ref="H6:J6"/>
    <mergeCell ref="H32:J32"/>
    <mergeCell ref="H33:J33"/>
    <mergeCell ref="A28:J28"/>
    <mergeCell ref="C48:D48"/>
    <mergeCell ref="A33:B33"/>
    <mergeCell ref="C33:F33"/>
  </mergeCells>
  <dataValidations count="2">
    <dataValidation operator="greaterThanOrEqual" allowBlank="1" showInputMessage="1" showErrorMessage="1" errorTitle="DATUM" error="Das Meldedatum kann nicht kleiner als das heutige Datum sein!" sqref="C50:D50" xr:uid="{14EC7A42-409F-4D61-9B8E-BD2AF27CEF8B}"/>
    <dataValidation type="whole" allowBlank="1" showInputMessage="1" showErrorMessage="1" sqref="G10:G27" xr:uid="{4E6A5F32-8751-4D8F-9346-8B7F5C57A905}">
      <formula1>0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rstPageNumber="0" orientation="landscape" verticalDpi="300" r:id="rId1"/>
  <headerFooter alignWithMargins="0">
    <oddHeader xml:space="preserve">&amp;CMeldeliste&amp;R&amp;G                                       
</oddHeader>
    <oddFooter>&amp;LMeldeanschrift: siehe Ausschreibung&amp;R21. Offene Sächsische Gehörlosen-Sprint-Meisterschaft in Chemnitz 2025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217E412-F4A6-438D-A747-4721657BB804}">
          <x14:formula1>
            <xm:f>Hinweise!$E$8:$E$9</xm:f>
          </x14:formula1>
          <xm:sqref>C10:C27</xm:sqref>
        </x14:dataValidation>
        <x14:dataValidation type="list" allowBlank="1" showInputMessage="1" showErrorMessage="1" xr:uid="{3AAA6BE6-E46E-43DB-9E05-D68E1655A5CC}">
          <x14:formula1>
            <xm:f>Hinweise!$G$8:$G$9</xm:f>
          </x14:formula1>
          <xm:sqref>E10:E27 E37:E46</xm:sqref>
        </x14:dataValidation>
        <x14:dataValidation type="list" allowBlank="1" showInputMessage="1" showErrorMessage="1" xr:uid="{85BC434D-AE1A-44D9-AC22-22608DE8037F}">
          <x14:formula1>
            <xm:f>Hinweise!$E$10</xm:f>
          </x14:formula1>
          <xm:sqref>C38:C46</xm:sqref>
        </x14:dataValidation>
        <x14:dataValidation type="list" allowBlank="1" showInputMessage="1" showErrorMessage="1" xr:uid="{0D1785F3-D47B-4EFB-9AA2-29F994B6952A}">
          <x14:formula1>
            <xm:f>Hinweise!$E$30:$E$32</xm:f>
          </x14:formula1>
          <xm:sqref>F54:G54</xm:sqref>
        </x14:dataValidation>
        <x14:dataValidation type="list" allowBlank="1" showInputMessage="1" showErrorMessage="1" xr:uid="{4FC0F1DB-3E53-40C7-8B8C-4CB36241B1CF}">
          <x14:formula1>
            <xm:f>Hinweise!$E$2:$E$4</xm:f>
          </x14:formula1>
          <xm:sqref>A2:J2</xm:sqref>
        </x14:dataValidation>
        <x14:dataValidation type="list" allowBlank="1" showInputMessage="1" showErrorMessage="1" xr:uid="{4E58F0D9-0122-43FB-89C7-9BB6B92C7FB5}">
          <x14:formula1>
            <xm:f>Hinweise!$E$27</xm:f>
          </x14:formula1>
          <xm:sqref>G43:G46</xm:sqref>
        </x14:dataValidation>
        <x14:dataValidation type="list" allowBlank="1" showInputMessage="1" showErrorMessage="1" xr:uid="{70C8B6D4-0AE2-4949-88D5-26A9B8F5C408}">
          <x14:formula1>
            <xm:f>Hinweise!$E$25:$E$27</xm:f>
          </x14:formula1>
          <xm:sqref>G37:G42</xm:sqref>
        </x14:dataValidation>
        <x14:dataValidation type="list" allowBlank="1" showInputMessage="1" showErrorMessage="1" xr:uid="{1F696636-90CE-4911-A2F3-677E34846344}">
          <x14:formula1>
            <xm:f>Hinweise!$E$25:$E$26</xm:f>
          </x14:formula1>
          <xm:sqref>F37:F46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92B-1ECF-47D7-BAFA-0FD234CA13D9}">
  <sheetPr>
    <pageSetUpPr fitToPage="1"/>
  </sheetPr>
  <dimension ref="A1:Z28"/>
  <sheetViews>
    <sheetView view="pageBreakPreview" topLeftCell="B1" zoomScale="60" zoomScaleNormal="100" zoomScalePageLayoutView="80" workbookViewId="0">
      <selection activeCell="B26" sqref="B26"/>
    </sheetView>
  </sheetViews>
  <sheetFormatPr baseColWidth="10" defaultColWidth="2.3984375" defaultRowHeight="12.75"/>
  <cols>
    <col min="1" max="1" width="3.3984375" style="1" customWidth="1"/>
    <col min="2" max="2" width="27" style="3" customWidth="1"/>
    <col min="3" max="3" width="14.265625" style="3" customWidth="1"/>
    <col min="4" max="4" width="12" style="3" customWidth="1"/>
    <col min="5" max="20" width="8.73046875" style="3" customWidth="1"/>
    <col min="21" max="21" width="12.73046875" style="4" customWidth="1"/>
    <col min="22" max="16384" width="2.3984375" style="3"/>
  </cols>
  <sheetData>
    <row r="1" spans="1:26" ht="17.649999999999999">
      <c r="B1" s="2" t="s">
        <v>47</v>
      </c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</row>
    <row r="2" spans="1:26" ht="13.15" thickBot="1">
      <c r="E2" s="353" t="s">
        <v>152</v>
      </c>
      <c r="F2" s="353"/>
      <c r="G2" s="353"/>
      <c r="H2" s="353"/>
      <c r="I2" s="353"/>
      <c r="J2" s="353"/>
      <c r="K2" s="353"/>
      <c r="L2" s="353"/>
      <c r="M2" s="353"/>
      <c r="N2" s="360" t="s">
        <v>157</v>
      </c>
      <c r="O2" s="360"/>
      <c r="P2" s="360"/>
      <c r="Q2" s="360"/>
      <c r="R2" s="360"/>
      <c r="S2" s="360"/>
      <c r="T2" s="360"/>
    </row>
    <row r="3" spans="1:26" ht="12.75" customHeight="1">
      <c r="A3" s="364" t="s">
        <v>1</v>
      </c>
      <c r="B3" s="365"/>
      <c r="C3" s="366" t="s">
        <v>56</v>
      </c>
      <c r="D3" s="366"/>
      <c r="E3" s="49" t="s">
        <v>48</v>
      </c>
      <c r="F3" s="197" t="s">
        <v>147</v>
      </c>
      <c r="G3" s="49" t="s">
        <v>59</v>
      </c>
      <c r="H3" s="184" t="s">
        <v>153</v>
      </c>
      <c r="I3" s="49" t="s">
        <v>30</v>
      </c>
      <c r="J3" s="197" t="s">
        <v>154</v>
      </c>
      <c r="K3" s="49" t="s">
        <v>156</v>
      </c>
      <c r="L3" s="184" t="s">
        <v>155</v>
      </c>
      <c r="M3" s="49" t="s">
        <v>33</v>
      </c>
      <c r="N3" s="197">
        <v>16</v>
      </c>
      <c r="O3" s="49" t="s">
        <v>53</v>
      </c>
      <c r="P3" s="184">
        <v>19</v>
      </c>
      <c r="Q3" s="49" t="s">
        <v>139</v>
      </c>
      <c r="R3" s="49" t="s">
        <v>96</v>
      </c>
      <c r="S3" s="184">
        <v>24</v>
      </c>
      <c r="T3" s="49" t="s">
        <v>158</v>
      </c>
      <c r="U3" s="367" t="s">
        <v>12</v>
      </c>
    </row>
    <row r="4" spans="1:26" ht="43.5" customHeight="1">
      <c r="A4" s="369" t="str">
        <f>IF(Übersicht!A6=0,"",Übersicht!A6)</f>
        <v/>
      </c>
      <c r="B4" s="370"/>
      <c r="C4" s="371" t="s">
        <v>9</v>
      </c>
      <c r="D4" s="371" t="s">
        <v>8</v>
      </c>
      <c r="E4" s="362" t="s">
        <v>46</v>
      </c>
      <c r="F4" s="372" t="s">
        <v>148</v>
      </c>
      <c r="G4" s="362" t="s">
        <v>81</v>
      </c>
      <c r="H4" s="361" t="s">
        <v>82</v>
      </c>
      <c r="I4" s="362" t="s">
        <v>80</v>
      </c>
      <c r="J4" s="372" t="s">
        <v>149</v>
      </c>
      <c r="K4" s="362" t="s">
        <v>84</v>
      </c>
      <c r="L4" s="361" t="s">
        <v>85</v>
      </c>
      <c r="M4" s="362" t="s">
        <v>83</v>
      </c>
      <c r="N4" s="354" t="s">
        <v>159</v>
      </c>
      <c r="O4" s="356" t="s">
        <v>87</v>
      </c>
      <c r="P4" s="358" t="s">
        <v>88</v>
      </c>
      <c r="Q4" s="362" t="s">
        <v>86</v>
      </c>
      <c r="R4" s="362" t="s">
        <v>90</v>
      </c>
      <c r="S4" s="361" t="s">
        <v>91</v>
      </c>
      <c r="T4" s="362" t="s">
        <v>89</v>
      </c>
      <c r="U4" s="368"/>
    </row>
    <row r="5" spans="1:26" ht="30.75" customHeight="1">
      <c r="A5" s="50" t="s">
        <v>4</v>
      </c>
      <c r="B5" s="5" t="s">
        <v>5</v>
      </c>
      <c r="C5" s="371"/>
      <c r="D5" s="371"/>
      <c r="E5" s="362"/>
      <c r="F5" s="372"/>
      <c r="G5" s="362"/>
      <c r="H5" s="361"/>
      <c r="I5" s="362"/>
      <c r="J5" s="372"/>
      <c r="K5" s="362"/>
      <c r="L5" s="361"/>
      <c r="M5" s="362"/>
      <c r="N5" s="355"/>
      <c r="O5" s="357"/>
      <c r="P5" s="359"/>
      <c r="Q5" s="362"/>
      <c r="R5" s="362"/>
      <c r="S5" s="361"/>
      <c r="T5" s="362"/>
      <c r="U5" s="368"/>
    </row>
    <row r="6" spans="1:26" ht="20.25" customHeight="1">
      <c r="A6" s="51">
        <v>1</v>
      </c>
      <c r="B6" s="45" t="str">
        <f>IF(Übersicht!B10=0,"",Übersicht!B10)</f>
        <v/>
      </c>
      <c r="C6" s="46" t="str">
        <f>IF(Übersicht!F10=0,"",Übersicht!F10)</f>
        <v/>
      </c>
      <c r="D6" s="47" t="str">
        <f>IF(Übersicht!E10=0,"",Übersicht!E10)</f>
        <v/>
      </c>
      <c r="E6" s="48">
        <v>4.3055555555555555E-2</v>
      </c>
      <c r="F6" s="198">
        <v>4.3055555555555555E-2</v>
      </c>
      <c r="G6" s="48">
        <v>4.3055555555555555E-2</v>
      </c>
      <c r="H6" s="185">
        <v>4.3055555555555555E-2</v>
      </c>
      <c r="I6" s="48">
        <v>4.3055555555555555E-2</v>
      </c>
      <c r="J6" s="198">
        <v>4.3055555555555555E-2</v>
      </c>
      <c r="K6" s="48">
        <v>4.3055555555555555E-2</v>
      </c>
      <c r="L6" s="185">
        <v>4.3055555555555555E-2</v>
      </c>
      <c r="M6" s="48">
        <v>4.3055555555555555E-2</v>
      </c>
      <c r="N6" s="198"/>
      <c r="O6" s="48"/>
      <c r="P6" s="185"/>
      <c r="Q6" s="48"/>
      <c r="R6" s="48"/>
      <c r="S6" s="185"/>
      <c r="T6" s="48"/>
      <c r="U6" s="52">
        <f>_xlfn.IFNA(COUNT(E6:T6)*(VLOOKUP(C6,Hinweise!$E$101:$F$169,2,0)),0)</f>
        <v>0</v>
      </c>
      <c r="Y6" s="3" t="str">
        <f>IF(COUNTA(E6:T6)+Übersicht!G10&gt;5,"X","")</f>
        <v>X</v>
      </c>
    </row>
    <row r="7" spans="1:26" ht="20.25" customHeight="1">
      <c r="A7" s="51">
        <v>2</v>
      </c>
      <c r="B7" s="45" t="str">
        <f>IF(Übersicht!B11=0,"",Übersicht!B11)</f>
        <v/>
      </c>
      <c r="C7" s="46" t="str">
        <f>IF(Übersicht!F11=0,"",Übersicht!F11)</f>
        <v/>
      </c>
      <c r="D7" s="47" t="str">
        <f>IF(Übersicht!E11=0,"",Übersicht!E11)</f>
        <v/>
      </c>
      <c r="E7" s="58"/>
      <c r="F7" s="198">
        <v>4.3055555555555555E-2</v>
      </c>
      <c r="G7" s="58">
        <v>4.3055555555555555E-2</v>
      </c>
      <c r="H7" s="185"/>
      <c r="I7" s="58"/>
      <c r="J7" s="198"/>
      <c r="K7" s="58"/>
      <c r="L7" s="185"/>
      <c r="M7" s="58">
        <v>4.3055555555555555E-2</v>
      </c>
      <c r="N7" s="198">
        <v>4.3055555555555555E-2</v>
      </c>
      <c r="O7" s="58"/>
      <c r="P7" s="185"/>
      <c r="Q7" s="58"/>
      <c r="R7" s="58"/>
      <c r="S7" s="185"/>
      <c r="T7" s="58"/>
      <c r="U7" s="52">
        <f>_xlfn.IFNA(COUNT(E7:T7)*(VLOOKUP(C7,Hinweise!$E$13:$F$21,2,0)),0)</f>
        <v>0</v>
      </c>
      <c r="Y7" s="3" t="str">
        <f>IF(COUNTA(E7:T7)+Übersicht!G11&gt;5,"X","")</f>
        <v/>
      </c>
    </row>
    <row r="8" spans="1:26" ht="20.25" customHeight="1">
      <c r="A8" s="51">
        <v>3</v>
      </c>
      <c r="B8" s="45" t="str">
        <f>IF(Übersicht!B12=0,"",Übersicht!B12)</f>
        <v/>
      </c>
      <c r="C8" s="46" t="str">
        <f>IF(Übersicht!F12=0,"",Übersicht!F12)</f>
        <v/>
      </c>
      <c r="D8" s="47" t="str">
        <f>IF(Übersicht!E12=0,"",Übersicht!E12)</f>
        <v/>
      </c>
      <c r="E8" s="48"/>
      <c r="F8" s="198"/>
      <c r="G8" s="48">
        <v>4.3055555555555555E-2</v>
      </c>
      <c r="H8" s="185"/>
      <c r="I8" s="48">
        <v>4.3055555555555555E-2</v>
      </c>
      <c r="J8" s="198"/>
      <c r="K8" s="48">
        <v>4.3055555555555555E-2</v>
      </c>
      <c r="L8" s="185"/>
      <c r="M8" s="48">
        <v>4.3055555555555555E-2</v>
      </c>
      <c r="N8" s="198"/>
      <c r="O8" s="48">
        <v>4.3055555555555555E-2</v>
      </c>
      <c r="P8" s="185"/>
      <c r="Q8" s="48"/>
      <c r="R8" s="48"/>
      <c r="S8" s="185"/>
      <c r="T8" s="48"/>
      <c r="U8" s="52">
        <f>_xlfn.IFNA(COUNT(E8:T8)*(VLOOKUP(C8,Hinweise!$E$13:$F$21,2,0)),0)</f>
        <v>0</v>
      </c>
      <c r="Y8" s="3" t="str">
        <f>IF(COUNTA(E8:T8)+Übersicht!G12&gt;5,"X","")</f>
        <v/>
      </c>
    </row>
    <row r="9" spans="1:26" ht="20.25" customHeight="1">
      <c r="A9" s="51">
        <v>4</v>
      </c>
      <c r="B9" s="45" t="str">
        <f>IF(Übersicht!B13=0,"",Übersicht!B13)</f>
        <v/>
      </c>
      <c r="C9" s="46" t="str">
        <f>IF(Übersicht!F13=0,"",Übersicht!F13)</f>
        <v/>
      </c>
      <c r="D9" s="47" t="str">
        <f>IF(Übersicht!E13=0,"",Übersicht!E13)</f>
        <v/>
      </c>
      <c r="E9" s="58"/>
      <c r="F9" s="198"/>
      <c r="G9" s="58"/>
      <c r="H9" s="185"/>
      <c r="I9" s="58"/>
      <c r="J9" s="198"/>
      <c r="K9" s="58"/>
      <c r="L9" s="185"/>
      <c r="M9" s="58"/>
      <c r="N9" s="198"/>
      <c r="O9" s="58"/>
      <c r="P9" s="185"/>
      <c r="Q9" s="58"/>
      <c r="R9" s="58"/>
      <c r="S9" s="185"/>
      <c r="T9" s="58"/>
      <c r="U9" s="52">
        <f>_xlfn.IFNA(COUNT(E9:T9)*(VLOOKUP(C9,Hinweise!$E$13:$F$21,2,0)),0)</f>
        <v>0</v>
      </c>
      <c r="Y9" s="3" t="str">
        <f>IF(COUNTA(E9:T9)+Übersicht!G13&gt;5,"X","")</f>
        <v/>
      </c>
      <c r="Z9" s="7"/>
    </row>
    <row r="10" spans="1:26" ht="20.25" customHeight="1">
      <c r="A10" s="51">
        <v>5</v>
      </c>
      <c r="B10" s="45" t="str">
        <f>IF(Übersicht!B14=0,"",Übersicht!B14)</f>
        <v/>
      </c>
      <c r="C10" s="46" t="str">
        <f>IF(Übersicht!F14=0,"",Übersicht!F14)</f>
        <v/>
      </c>
      <c r="D10" s="47" t="str">
        <f>IF(Übersicht!E14=0,"",Übersicht!E14)</f>
        <v/>
      </c>
      <c r="E10" s="48"/>
      <c r="F10" s="198"/>
      <c r="G10" s="48"/>
      <c r="H10" s="185"/>
      <c r="I10" s="48"/>
      <c r="J10" s="198"/>
      <c r="K10" s="48"/>
      <c r="L10" s="185"/>
      <c r="M10" s="48"/>
      <c r="N10" s="198"/>
      <c r="O10" s="48"/>
      <c r="P10" s="185"/>
      <c r="Q10" s="48"/>
      <c r="R10" s="48"/>
      <c r="S10" s="185"/>
      <c r="T10" s="48"/>
      <c r="U10" s="52">
        <f>_xlfn.IFNA(COUNT(E10:T10)*(VLOOKUP(C10,Hinweise!$E$13:$F$21,2,0)),0)</f>
        <v>0</v>
      </c>
      <c r="Y10" s="3" t="str">
        <f>IF(COUNTA(E10:T10)+Übersicht!G14&gt;5,"X","")</f>
        <v/>
      </c>
    </row>
    <row r="11" spans="1:26" ht="20.25" customHeight="1">
      <c r="A11" s="51">
        <v>6</v>
      </c>
      <c r="B11" s="45" t="str">
        <f>IF(Übersicht!B15=0,"",Übersicht!B15)</f>
        <v/>
      </c>
      <c r="C11" s="46" t="str">
        <f>IF(Übersicht!F15=0,"",Übersicht!F15)</f>
        <v/>
      </c>
      <c r="D11" s="47" t="str">
        <f>IF(Übersicht!E15=0,"",Übersicht!E15)</f>
        <v/>
      </c>
      <c r="E11" s="58"/>
      <c r="F11" s="198"/>
      <c r="G11" s="58"/>
      <c r="H11" s="185"/>
      <c r="I11" s="58"/>
      <c r="J11" s="198"/>
      <c r="K11" s="58"/>
      <c r="L11" s="185"/>
      <c r="M11" s="58"/>
      <c r="N11" s="198"/>
      <c r="O11" s="58"/>
      <c r="P11" s="185"/>
      <c r="Q11" s="58"/>
      <c r="R11" s="58"/>
      <c r="S11" s="185"/>
      <c r="T11" s="58"/>
      <c r="U11" s="52">
        <f>_xlfn.IFNA(COUNT(E11:T11)*(VLOOKUP(C11,Hinweise!$E$13:$F$21,2,0)),0)</f>
        <v>0</v>
      </c>
      <c r="Y11" s="3" t="str">
        <f>IF(COUNTA(E11:T11)+Übersicht!G15&gt;5,"X","")</f>
        <v/>
      </c>
    </row>
    <row r="12" spans="1:26" ht="20.25" customHeight="1">
      <c r="A12" s="51">
        <v>7</v>
      </c>
      <c r="B12" s="45" t="str">
        <f>IF(Übersicht!B16=0,"",Übersicht!B16)</f>
        <v/>
      </c>
      <c r="C12" s="46" t="str">
        <f>IF(Übersicht!F16=0,"",Übersicht!F16)</f>
        <v/>
      </c>
      <c r="D12" s="47" t="str">
        <f>IF(Übersicht!E16=0,"",Übersicht!E16)</f>
        <v/>
      </c>
      <c r="E12" s="48"/>
      <c r="F12" s="198"/>
      <c r="G12" s="48"/>
      <c r="H12" s="185"/>
      <c r="I12" s="48"/>
      <c r="J12" s="198"/>
      <c r="K12" s="48"/>
      <c r="L12" s="185"/>
      <c r="M12" s="48"/>
      <c r="N12" s="198"/>
      <c r="O12" s="48"/>
      <c r="P12" s="185"/>
      <c r="Q12" s="48"/>
      <c r="R12" s="48"/>
      <c r="S12" s="185"/>
      <c r="T12" s="48"/>
      <c r="U12" s="52">
        <f>_xlfn.IFNA(COUNT(E12:T12)*(VLOOKUP(C12,Hinweise!$E$13:$F$21,2,0)),0)</f>
        <v>0</v>
      </c>
      <c r="Y12" s="3" t="str">
        <f>IF(COUNTA(E12:T12)+Übersicht!G16&gt;5,"X","")</f>
        <v/>
      </c>
    </row>
    <row r="13" spans="1:26" ht="20.25" customHeight="1">
      <c r="A13" s="51">
        <v>8</v>
      </c>
      <c r="B13" s="45" t="str">
        <f>IF(Übersicht!B17=0,"",Übersicht!B17)</f>
        <v/>
      </c>
      <c r="C13" s="46" t="str">
        <f>IF(Übersicht!F17=0,"",Übersicht!F17)</f>
        <v/>
      </c>
      <c r="D13" s="47" t="str">
        <f>IF(Übersicht!E17=0,"",Übersicht!E17)</f>
        <v/>
      </c>
      <c r="E13" s="58"/>
      <c r="F13" s="198"/>
      <c r="G13" s="58"/>
      <c r="H13" s="185"/>
      <c r="I13" s="58"/>
      <c r="J13" s="198"/>
      <c r="K13" s="58"/>
      <c r="L13" s="185"/>
      <c r="M13" s="58"/>
      <c r="N13" s="198"/>
      <c r="O13" s="58"/>
      <c r="P13" s="185"/>
      <c r="Q13" s="58"/>
      <c r="R13" s="58"/>
      <c r="S13" s="185"/>
      <c r="T13" s="58"/>
      <c r="U13" s="52">
        <f>_xlfn.IFNA(COUNT(E13:T13)*(VLOOKUP(C13,Hinweise!$E$13:$F$21,2,0)),0)</f>
        <v>0</v>
      </c>
      <c r="Y13" s="3" t="str">
        <f>IF(COUNTA(E13:T13)+Übersicht!G17&gt;5,"X","")</f>
        <v/>
      </c>
    </row>
    <row r="14" spans="1:26" ht="20.25" customHeight="1">
      <c r="A14" s="51">
        <v>9</v>
      </c>
      <c r="B14" s="45" t="str">
        <f>IF(Übersicht!B18=0,"",Übersicht!B18)</f>
        <v/>
      </c>
      <c r="C14" s="46" t="str">
        <f>IF(Übersicht!F18=0,"",Übersicht!F18)</f>
        <v/>
      </c>
      <c r="D14" s="47" t="str">
        <f>IF(Übersicht!E18=0,"",Übersicht!E18)</f>
        <v/>
      </c>
      <c r="E14" s="48"/>
      <c r="F14" s="198"/>
      <c r="G14" s="48"/>
      <c r="H14" s="185"/>
      <c r="I14" s="48"/>
      <c r="J14" s="198"/>
      <c r="K14" s="48"/>
      <c r="L14" s="185"/>
      <c r="M14" s="48"/>
      <c r="N14" s="198"/>
      <c r="O14" s="48"/>
      <c r="P14" s="185"/>
      <c r="Q14" s="48"/>
      <c r="R14" s="48"/>
      <c r="S14" s="185"/>
      <c r="T14" s="48"/>
      <c r="U14" s="52">
        <f>_xlfn.IFNA(COUNT(E14:T14)*(VLOOKUP(C14,Hinweise!$E$13:$F$21,2,0)),0)</f>
        <v>0</v>
      </c>
      <c r="Y14" s="3" t="str">
        <f>IF(COUNTA(E14:T14)+Übersicht!G18&gt;5,"X","")</f>
        <v/>
      </c>
    </row>
    <row r="15" spans="1:26" ht="20.25" customHeight="1">
      <c r="A15" s="51">
        <v>10</v>
      </c>
      <c r="B15" s="45" t="str">
        <f>IF(Übersicht!B19=0,"",Übersicht!B19)</f>
        <v/>
      </c>
      <c r="C15" s="46" t="str">
        <f>IF(Übersicht!F19=0,"",Übersicht!F19)</f>
        <v/>
      </c>
      <c r="D15" s="47" t="str">
        <f>IF(Übersicht!E19=0,"",Übersicht!E19)</f>
        <v/>
      </c>
      <c r="E15" s="58"/>
      <c r="F15" s="198"/>
      <c r="G15" s="58"/>
      <c r="H15" s="185"/>
      <c r="I15" s="58"/>
      <c r="J15" s="198"/>
      <c r="K15" s="58"/>
      <c r="L15" s="185"/>
      <c r="M15" s="58"/>
      <c r="N15" s="198"/>
      <c r="O15" s="58"/>
      <c r="P15" s="185"/>
      <c r="Q15" s="58"/>
      <c r="R15" s="58"/>
      <c r="S15" s="185"/>
      <c r="T15" s="58"/>
      <c r="U15" s="52">
        <f>_xlfn.IFNA(COUNT(E15:T15)*(VLOOKUP(C15,Hinweise!$E$13:$F$21,2,0)),0)</f>
        <v>0</v>
      </c>
      <c r="Y15" s="3" t="str">
        <f>IF(COUNTA(E15:T15)+Übersicht!G19&gt;5,"X","")</f>
        <v/>
      </c>
    </row>
    <row r="16" spans="1:26" ht="20.25" customHeight="1">
      <c r="A16" s="51">
        <v>11</v>
      </c>
      <c r="B16" s="45" t="str">
        <f>IF(Übersicht!B20=0,"",Übersicht!B20)</f>
        <v/>
      </c>
      <c r="C16" s="46" t="str">
        <f>IF(Übersicht!F20=0,"",Übersicht!F20)</f>
        <v/>
      </c>
      <c r="D16" s="47" t="str">
        <f>IF(Übersicht!E20=0,"",Übersicht!E20)</f>
        <v/>
      </c>
      <c r="E16" s="48"/>
      <c r="F16" s="198"/>
      <c r="G16" s="48"/>
      <c r="H16" s="185"/>
      <c r="I16" s="48"/>
      <c r="J16" s="198"/>
      <c r="K16" s="48"/>
      <c r="L16" s="185"/>
      <c r="M16" s="48"/>
      <c r="N16" s="198"/>
      <c r="O16" s="48"/>
      <c r="P16" s="185"/>
      <c r="Q16" s="48"/>
      <c r="R16" s="48"/>
      <c r="S16" s="185"/>
      <c r="T16" s="48"/>
      <c r="U16" s="52">
        <f>_xlfn.IFNA(COUNT(E16:T16)*(VLOOKUP(C16,Hinweise!$E$13:$F$21,2,0)),0)</f>
        <v>0</v>
      </c>
      <c r="Y16" s="3" t="str">
        <f>IF(COUNTA(E16:T16)+Übersicht!G20&gt;5,"X","")</f>
        <v/>
      </c>
    </row>
    <row r="17" spans="1:25" ht="20.25" customHeight="1">
      <c r="A17" s="51">
        <v>12</v>
      </c>
      <c r="B17" s="45" t="str">
        <f>IF(Übersicht!B21=0,"",Übersicht!B21)</f>
        <v/>
      </c>
      <c r="C17" s="46" t="str">
        <f>IF(Übersicht!F21=0,"",Übersicht!F21)</f>
        <v/>
      </c>
      <c r="D17" s="47" t="str">
        <f>IF(Übersicht!E21=0,"",Übersicht!E21)</f>
        <v/>
      </c>
      <c r="E17" s="58"/>
      <c r="F17" s="198"/>
      <c r="G17" s="58"/>
      <c r="H17" s="185"/>
      <c r="I17" s="58"/>
      <c r="J17" s="198"/>
      <c r="K17" s="58"/>
      <c r="L17" s="185"/>
      <c r="M17" s="58"/>
      <c r="N17" s="198"/>
      <c r="O17" s="58"/>
      <c r="P17" s="185"/>
      <c r="Q17" s="58"/>
      <c r="R17" s="58"/>
      <c r="S17" s="185"/>
      <c r="T17" s="58"/>
      <c r="U17" s="52">
        <f>_xlfn.IFNA(COUNT(E17:T17)*(VLOOKUP(C17,Hinweise!$E$13:$F$21,2,0)),0)</f>
        <v>0</v>
      </c>
      <c r="Y17" s="3" t="str">
        <f>IF(COUNTA(E17:T17)+Übersicht!G21&gt;5,"X","")</f>
        <v/>
      </c>
    </row>
    <row r="18" spans="1:25" ht="20.25" customHeight="1">
      <c r="A18" s="51">
        <v>13</v>
      </c>
      <c r="B18" s="45" t="str">
        <f>IF(Übersicht!B22=0,"",Übersicht!B22)</f>
        <v/>
      </c>
      <c r="C18" s="46" t="str">
        <f>IF(Übersicht!F22=0,"",Übersicht!F22)</f>
        <v/>
      </c>
      <c r="D18" s="47" t="str">
        <f>IF(Übersicht!E22=0,"",Übersicht!E22)</f>
        <v/>
      </c>
      <c r="E18" s="48"/>
      <c r="F18" s="198"/>
      <c r="G18" s="48"/>
      <c r="H18" s="185"/>
      <c r="I18" s="48"/>
      <c r="J18" s="198"/>
      <c r="K18" s="48"/>
      <c r="L18" s="185"/>
      <c r="M18" s="48"/>
      <c r="N18" s="198"/>
      <c r="O18" s="48"/>
      <c r="P18" s="185"/>
      <c r="Q18" s="48"/>
      <c r="R18" s="48"/>
      <c r="S18" s="185"/>
      <c r="T18" s="48"/>
      <c r="U18" s="52">
        <f>_xlfn.IFNA(COUNT(E18:T18)*(VLOOKUP(C18,Hinweise!$E$13:$F$21,2,0)),0)</f>
        <v>0</v>
      </c>
      <c r="Y18" s="3" t="str">
        <f>IF(COUNTA(E18:T18)+Übersicht!G22&gt;5,"X","")</f>
        <v/>
      </c>
    </row>
    <row r="19" spans="1:25" ht="20.25" customHeight="1">
      <c r="A19" s="51">
        <v>14</v>
      </c>
      <c r="B19" s="45" t="str">
        <f>IF(Übersicht!B23=0,"",Übersicht!B23)</f>
        <v/>
      </c>
      <c r="C19" s="46" t="str">
        <f>IF(Übersicht!F23=0,"",Übersicht!F23)</f>
        <v/>
      </c>
      <c r="D19" s="47" t="str">
        <f>IF(Übersicht!E23=0,"",Übersicht!E23)</f>
        <v/>
      </c>
      <c r="E19" s="58"/>
      <c r="F19" s="198"/>
      <c r="G19" s="58"/>
      <c r="H19" s="185"/>
      <c r="I19" s="58"/>
      <c r="J19" s="198"/>
      <c r="K19" s="58"/>
      <c r="L19" s="185"/>
      <c r="M19" s="58"/>
      <c r="N19" s="198"/>
      <c r="O19" s="58"/>
      <c r="P19" s="185"/>
      <c r="Q19" s="58"/>
      <c r="R19" s="58"/>
      <c r="S19" s="185"/>
      <c r="T19" s="58"/>
      <c r="U19" s="52">
        <f>_xlfn.IFNA(COUNT(E19:T19)*(VLOOKUP(C19,Hinweise!$E$13:$F$21,2,0)),0)</f>
        <v>0</v>
      </c>
      <c r="Y19" s="3" t="str">
        <f>IF(COUNTA(E19:T19)+Übersicht!G23&gt;5,"X","")</f>
        <v/>
      </c>
    </row>
    <row r="20" spans="1:25" ht="20.25" customHeight="1">
      <c r="A20" s="51">
        <v>15</v>
      </c>
      <c r="B20" s="45" t="str">
        <f>IF(Übersicht!B24=0,"",Übersicht!B24)</f>
        <v/>
      </c>
      <c r="C20" s="46" t="str">
        <f>IF(Übersicht!F24=0,"",Übersicht!F24)</f>
        <v/>
      </c>
      <c r="D20" s="47" t="str">
        <f>IF(Übersicht!E24=0,"",Übersicht!E24)</f>
        <v/>
      </c>
      <c r="E20" s="48"/>
      <c r="F20" s="198"/>
      <c r="G20" s="48"/>
      <c r="H20" s="185"/>
      <c r="I20" s="48"/>
      <c r="J20" s="198"/>
      <c r="K20" s="48"/>
      <c r="L20" s="185"/>
      <c r="M20" s="48"/>
      <c r="N20" s="198"/>
      <c r="O20" s="48"/>
      <c r="P20" s="185"/>
      <c r="Q20" s="48"/>
      <c r="R20" s="48"/>
      <c r="S20" s="185"/>
      <c r="T20" s="48"/>
      <c r="U20" s="52">
        <f>_xlfn.IFNA(COUNT(E20:T20)*(VLOOKUP(C20,Hinweise!$E$13:$F$21,2,0)),0)</f>
        <v>0</v>
      </c>
      <c r="Y20" s="3" t="str">
        <f>IF(COUNTA(E20:T20)+Übersicht!G24&gt;5,"X","")</f>
        <v/>
      </c>
    </row>
    <row r="21" spans="1:25" ht="20.25" customHeight="1">
      <c r="A21" s="51">
        <v>16</v>
      </c>
      <c r="B21" s="45" t="str">
        <f>IF(Übersicht!B25=0,"",Übersicht!B25)</f>
        <v/>
      </c>
      <c r="C21" s="46" t="str">
        <f>IF(Übersicht!F25=0,"",Übersicht!F25)</f>
        <v/>
      </c>
      <c r="D21" s="47" t="str">
        <f>IF(Übersicht!E25=0,"",Übersicht!E25)</f>
        <v/>
      </c>
      <c r="E21" s="58"/>
      <c r="F21" s="198"/>
      <c r="G21" s="58"/>
      <c r="H21" s="185"/>
      <c r="I21" s="58"/>
      <c r="J21" s="198"/>
      <c r="K21" s="58"/>
      <c r="L21" s="185"/>
      <c r="M21" s="58"/>
      <c r="N21" s="198"/>
      <c r="O21" s="58"/>
      <c r="P21" s="185"/>
      <c r="Q21" s="58"/>
      <c r="R21" s="58"/>
      <c r="S21" s="185"/>
      <c r="T21" s="58"/>
      <c r="U21" s="52">
        <f>_xlfn.IFNA(COUNT(E21:T21)*(VLOOKUP(C21,Hinweise!$E$13:$F$21,2,0)),0)</f>
        <v>0</v>
      </c>
      <c r="Y21" s="3" t="str">
        <f>IF(COUNTA(E21:T21)+Übersicht!G25&gt;5,"X","")</f>
        <v/>
      </c>
    </row>
    <row r="22" spans="1:25" ht="20.25" customHeight="1">
      <c r="A22" s="51">
        <v>17</v>
      </c>
      <c r="B22" s="45" t="str">
        <f>IF(Übersicht!B26=0,"",Übersicht!B26)</f>
        <v/>
      </c>
      <c r="C22" s="46" t="str">
        <f>IF(Übersicht!F26=0,"",Übersicht!F26)</f>
        <v/>
      </c>
      <c r="D22" s="47" t="str">
        <f>IF(Übersicht!E26=0,"",Übersicht!E26)</f>
        <v/>
      </c>
      <c r="E22" s="48"/>
      <c r="F22" s="198"/>
      <c r="G22" s="48"/>
      <c r="H22" s="185"/>
      <c r="I22" s="48"/>
      <c r="J22" s="198"/>
      <c r="K22" s="48"/>
      <c r="L22" s="185"/>
      <c r="M22" s="48"/>
      <c r="N22" s="198"/>
      <c r="O22" s="48"/>
      <c r="P22" s="185"/>
      <c r="Q22" s="48"/>
      <c r="R22" s="48"/>
      <c r="S22" s="185"/>
      <c r="T22" s="48"/>
      <c r="U22" s="52">
        <f>_xlfn.IFNA(COUNT(E22:T22)*(VLOOKUP(C22,Hinweise!$E$13:$F$21,2,0)),0)</f>
        <v>0</v>
      </c>
      <c r="Y22" s="3" t="str">
        <f>IF(COUNTA(E22:T22)+Übersicht!G26&gt;5,"X","")</f>
        <v/>
      </c>
    </row>
    <row r="23" spans="1:25" ht="20.25" customHeight="1" thickBot="1">
      <c r="A23" s="53">
        <v>18</v>
      </c>
      <c r="B23" s="54" t="str">
        <f>IF(Übersicht!B27=0,"",Übersicht!B27)</f>
        <v/>
      </c>
      <c r="C23" s="55" t="str">
        <f>IF(Übersicht!F27=0,"",Übersicht!F27)</f>
        <v/>
      </c>
      <c r="D23" s="56" t="str">
        <f>IF(Übersicht!E27=0,"",Übersicht!E27)</f>
        <v/>
      </c>
      <c r="E23" s="59"/>
      <c r="F23" s="199"/>
      <c r="G23" s="59"/>
      <c r="H23" s="186"/>
      <c r="I23" s="59"/>
      <c r="J23" s="199"/>
      <c r="K23" s="59"/>
      <c r="L23" s="186"/>
      <c r="M23" s="59"/>
      <c r="N23" s="199"/>
      <c r="O23" s="59"/>
      <c r="P23" s="186"/>
      <c r="Q23" s="59"/>
      <c r="R23" s="59"/>
      <c r="S23" s="186"/>
      <c r="T23" s="59"/>
      <c r="U23" s="52">
        <f>_xlfn.IFNA(COUNT(E23:T23)*(VLOOKUP(C23,Hinweise!$E$13:$F$21,2,0)),0)</f>
        <v>0</v>
      </c>
      <c r="Y23" s="3" t="str">
        <f>IF(COUNTA(E23:T23)+Übersicht!G27&gt;5,"X","")</f>
        <v/>
      </c>
    </row>
    <row r="24" spans="1:25" ht="20.25" customHeight="1"/>
    <row r="25" spans="1:25" ht="20.25" customHeight="1">
      <c r="B25" s="187" t="s">
        <v>145</v>
      </c>
    </row>
    <row r="26" spans="1:25" ht="20.25" customHeight="1">
      <c r="B26" s="200" t="s">
        <v>211</v>
      </c>
    </row>
    <row r="27" spans="1:25" ht="20.25" customHeight="1"/>
    <row r="28" spans="1:25" ht="20.25" customHeight="1"/>
  </sheetData>
  <dataConsolidate/>
  <mergeCells count="25">
    <mergeCell ref="E1:T1"/>
    <mergeCell ref="A3:B3"/>
    <mergeCell ref="C3:D3"/>
    <mergeCell ref="U3:U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S4:S5"/>
    <mergeCell ref="K4:K5"/>
    <mergeCell ref="E2:M2"/>
    <mergeCell ref="N4:N5"/>
    <mergeCell ref="O4:O5"/>
    <mergeCell ref="P4:P5"/>
    <mergeCell ref="N2:T2"/>
    <mergeCell ref="L4:L5"/>
    <mergeCell ref="M4:M5"/>
    <mergeCell ref="R4:R5"/>
    <mergeCell ref="T4:T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0" firstPageNumber="0" orientation="landscape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9D236B4-1321-4E65-88BD-4EE89ECCDA6F}">
          <x14:formula1>
            <xm:f>Hinweise!$J$8:$J$26</xm:f>
          </x14:formula1>
          <xm:sqref>E4:M5 N4:P4 Q4:T5</xm:sqref>
        </x14:dataValidation>
        <x14:dataValidation type="list" allowBlank="1" showInputMessage="1" showErrorMessage="1" xr:uid="{453C3DCF-5396-4544-B653-2D5952C7E816}">
          <x14:formula1>
            <xm:f>Hinweise!$I$8:$I$51</xm:f>
          </x14:formula1>
          <xm:sqref>F3:R3</xm:sqref>
        </x14:dataValidation>
        <x14:dataValidation type="list" allowBlank="1" showInputMessage="1" showErrorMessage="1" xr:uid="{E59D759A-D048-4C53-BA32-7F5C67EC4863}">
          <x14:formula1>
            <xm:f>Hinweise!$I$8:$I$58</xm:f>
          </x14:formula1>
          <xm:sqref>S3:T3</xm:sqref>
        </x14:dataValidation>
        <x14:dataValidation type="list" allowBlank="1" showInputMessage="1" showErrorMessage="1" xr:uid="{FD5908DB-BB6F-4628-B280-7E06D781D416}">
          <x14:formula1>
            <xm:f>Hinweise!$I$8:$I$65</xm:f>
          </x14:formula1>
          <xm:sqref>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8E01-B6DF-46B2-8CAF-C2FCEB550B43}">
  <sheetPr>
    <pageSetUpPr fitToPage="1"/>
  </sheetPr>
  <dimension ref="A1:Y28"/>
  <sheetViews>
    <sheetView view="pageLayout" zoomScale="74" zoomScaleNormal="90" zoomScalePageLayoutView="74" workbookViewId="0">
      <selection activeCell="A4" sqref="A4:B4"/>
    </sheetView>
  </sheetViews>
  <sheetFormatPr baseColWidth="10" defaultColWidth="1.3984375" defaultRowHeight="12.75"/>
  <cols>
    <col min="1" max="1" width="2.73046875" style="1" customWidth="1"/>
    <col min="2" max="2" width="25" style="3" customWidth="1"/>
    <col min="3" max="3" width="18.86328125" style="152" customWidth="1"/>
    <col min="4" max="4" width="4.86328125" style="3" customWidth="1"/>
    <col min="5" max="18" width="9.3984375" style="3" customWidth="1"/>
    <col min="19" max="19" width="9.3984375" style="4" customWidth="1"/>
    <col min="20" max="20" width="9.73046875" style="3" customWidth="1"/>
    <col min="21" max="16384" width="1.3984375" style="3"/>
  </cols>
  <sheetData>
    <row r="1" spans="1:25" ht="17.649999999999999">
      <c r="B1" s="2" t="s">
        <v>55</v>
      </c>
    </row>
    <row r="2" spans="1:25" ht="13.5" thickBot="1">
      <c r="E2" s="374" t="s">
        <v>163</v>
      </c>
      <c r="F2" s="374"/>
      <c r="G2" s="374"/>
      <c r="H2" s="374"/>
      <c r="I2" s="374"/>
      <c r="J2" s="374"/>
      <c r="K2" s="374"/>
      <c r="L2" s="374"/>
      <c r="M2" s="374"/>
      <c r="N2" s="375" t="s">
        <v>162</v>
      </c>
      <c r="O2" s="375"/>
      <c r="P2" s="375"/>
      <c r="Q2" s="375"/>
      <c r="R2" s="375"/>
      <c r="S2" s="375"/>
    </row>
    <row r="3" spans="1:25" ht="12.75" customHeight="1">
      <c r="A3" s="364" t="s">
        <v>1</v>
      </c>
      <c r="B3" s="365"/>
      <c r="C3" s="366" t="s">
        <v>56</v>
      </c>
      <c r="D3" s="366"/>
      <c r="E3" s="49" t="s">
        <v>48</v>
      </c>
      <c r="F3" s="236" t="s">
        <v>147</v>
      </c>
      <c r="G3" s="49" t="s">
        <v>59</v>
      </c>
      <c r="H3" s="184" t="s">
        <v>60</v>
      </c>
      <c r="I3" s="227" t="s">
        <v>61</v>
      </c>
      <c r="J3" s="197" t="s">
        <v>190</v>
      </c>
      <c r="K3" s="49" t="s">
        <v>32</v>
      </c>
      <c r="L3" s="184" t="s">
        <v>33</v>
      </c>
      <c r="M3" s="49" t="s">
        <v>34</v>
      </c>
      <c r="N3" s="197" t="s">
        <v>193</v>
      </c>
      <c r="O3" s="49" t="s">
        <v>54</v>
      </c>
      <c r="P3" s="184" t="s">
        <v>178</v>
      </c>
      <c r="Q3" s="49" t="s">
        <v>179</v>
      </c>
      <c r="R3" s="49" t="s">
        <v>158</v>
      </c>
      <c r="S3" s="184" t="s">
        <v>181</v>
      </c>
      <c r="T3" s="367" t="s">
        <v>12</v>
      </c>
    </row>
    <row r="4" spans="1:25" ht="43.5" customHeight="1">
      <c r="A4" s="369" t="str">
        <f>IF(Übersicht!A6=0,"",Übersicht!A6)</f>
        <v/>
      </c>
      <c r="B4" s="370"/>
      <c r="C4" s="371" t="s">
        <v>9</v>
      </c>
      <c r="D4" s="373" t="s">
        <v>8</v>
      </c>
      <c r="E4" s="362" t="s">
        <v>46</v>
      </c>
      <c r="F4" s="372" t="s">
        <v>148</v>
      </c>
      <c r="G4" s="362" t="s">
        <v>81</v>
      </c>
      <c r="H4" s="361" t="s">
        <v>82</v>
      </c>
      <c r="I4" s="362" t="s">
        <v>83</v>
      </c>
      <c r="J4" s="372" t="s">
        <v>149</v>
      </c>
      <c r="K4" s="362" t="s">
        <v>87</v>
      </c>
      <c r="L4" s="361" t="s">
        <v>88</v>
      </c>
      <c r="M4" s="362" t="s">
        <v>89</v>
      </c>
      <c r="N4" s="372" t="s">
        <v>159</v>
      </c>
      <c r="O4" s="362" t="s">
        <v>84</v>
      </c>
      <c r="P4" s="361" t="s">
        <v>85</v>
      </c>
      <c r="Q4" s="362" t="s">
        <v>86</v>
      </c>
      <c r="R4" s="362" t="s">
        <v>90</v>
      </c>
      <c r="S4" s="361" t="s">
        <v>91</v>
      </c>
      <c r="T4" s="368"/>
    </row>
    <row r="5" spans="1:25" ht="30.75" customHeight="1">
      <c r="A5" s="50" t="s">
        <v>4</v>
      </c>
      <c r="B5" s="5" t="s">
        <v>5</v>
      </c>
      <c r="C5" s="371"/>
      <c r="D5" s="373"/>
      <c r="E5" s="362"/>
      <c r="F5" s="372"/>
      <c r="G5" s="362"/>
      <c r="H5" s="361"/>
      <c r="I5" s="362"/>
      <c r="J5" s="372"/>
      <c r="K5" s="362"/>
      <c r="L5" s="361"/>
      <c r="M5" s="362"/>
      <c r="N5" s="372"/>
      <c r="O5" s="362"/>
      <c r="P5" s="361"/>
      <c r="Q5" s="362"/>
      <c r="R5" s="362"/>
      <c r="S5" s="361"/>
      <c r="T5" s="368"/>
    </row>
    <row r="6" spans="1:25" ht="20.25" customHeight="1">
      <c r="A6" s="51">
        <v>1</v>
      </c>
      <c r="B6" s="232" t="str">
        <f>IF(Übersicht!B10=0,"",Übersicht!B10)</f>
        <v/>
      </c>
      <c r="C6" s="233" t="str">
        <f>IF(Übersicht!F10=0,"",Übersicht!F10)</f>
        <v/>
      </c>
      <c r="D6" s="47" t="str">
        <f>IF(Übersicht!E10=0,"",Übersicht!E10)</f>
        <v/>
      </c>
      <c r="E6" s="229"/>
      <c r="F6" s="237"/>
      <c r="G6" s="229"/>
      <c r="H6" s="239"/>
      <c r="I6" s="229"/>
      <c r="J6" s="237"/>
      <c r="K6" s="229"/>
      <c r="L6" s="239"/>
      <c r="M6" s="229"/>
      <c r="N6" s="237"/>
      <c r="O6" s="229"/>
      <c r="P6" s="239"/>
      <c r="Q6" s="229"/>
      <c r="R6" s="229"/>
      <c r="S6" s="239"/>
      <c r="T6" s="52">
        <f>IF(COUNT(E6:S6)&gt;0,Hinweise!$G$17,0)</f>
        <v>0</v>
      </c>
    </row>
    <row r="7" spans="1:25" ht="20.25" customHeight="1">
      <c r="A7" s="51">
        <v>2</v>
      </c>
      <c r="B7" s="232" t="str">
        <f>IF(Übersicht!B11=0,"",Übersicht!B11)</f>
        <v/>
      </c>
      <c r="C7" s="233" t="str">
        <f>IF(Übersicht!F11=0,"",Übersicht!F11)</f>
        <v/>
      </c>
      <c r="D7" s="47" t="str">
        <f>IF(Übersicht!E11=0,"",Übersicht!E11)</f>
        <v/>
      </c>
      <c r="E7" s="230"/>
      <c r="F7" s="237"/>
      <c r="G7" s="230"/>
      <c r="H7" s="239"/>
      <c r="I7" s="230"/>
      <c r="J7" s="237"/>
      <c r="K7" s="230"/>
      <c r="L7" s="239"/>
      <c r="M7" s="230"/>
      <c r="N7" s="237"/>
      <c r="O7" s="230"/>
      <c r="P7" s="239"/>
      <c r="Q7" s="230"/>
      <c r="R7" s="230"/>
      <c r="S7" s="239"/>
      <c r="T7" s="52">
        <f>IF(COUNT(E7:S7)&gt;0,Hinweise!$G$17,0)</f>
        <v>0</v>
      </c>
    </row>
    <row r="8" spans="1:25" ht="20.25" customHeight="1">
      <c r="A8" s="51">
        <v>3</v>
      </c>
      <c r="B8" s="232" t="str">
        <f>IF(Übersicht!B12=0,"",Übersicht!B12)</f>
        <v/>
      </c>
      <c r="C8" s="233" t="str">
        <f>IF(Übersicht!F12=0,"",Übersicht!F12)</f>
        <v/>
      </c>
      <c r="D8" s="47" t="str">
        <f>IF(Übersicht!E12=0,"",Übersicht!E12)</f>
        <v/>
      </c>
      <c r="E8" s="229"/>
      <c r="F8" s="237"/>
      <c r="G8" s="229"/>
      <c r="H8" s="239"/>
      <c r="I8" s="229"/>
      <c r="J8" s="237"/>
      <c r="K8" s="229"/>
      <c r="L8" s="239"/>
      <c r="M8" s="229"/>
      <c r="N8" s="237"/>
      <c r="O8" s="229"/>
      <c r="P8" s="239"/>
      <c r="Q8" s="229"/>
      <c r="R8" s="229"/>
      <c r="S8" s="239"/>
      <c r="T8" s="52">
        <f>IF(COUNT(E8:S8)&gt;0,Hinweise!$G$17,0)</f>
        <v>0</v>
      </c>
    </row>
    <row r="9" spans="1:25" ht="20.25" customHeight="1">
      <c r="A9" s="51">
        <v>4</v>
      </c>
      <c r="B9" s="232" t="str">
        <f>IF(Übersicht!B13=0,"",Übersicht!B13)</f>
        <v/>
      </c>
      <c r="C9" s="233" t="str">
        <f>IF(Übersicht!F13=0,"",Übersicht!F13)</f>
        <v/>
      </c>
      <c r="D9" s="47" t="str">
        <f>IF(Übersicht!E13=0,"",Übersicht!E13)</f>
        <v/>
      </c>
      <c r="E9" s="230"/>
      <c r="F9" s="237"/>
      <c r="G9" s="230"/>
      <c r="H9" s="239"/>
      <c r="I9" s="230"/>
      <c r="J9" s="237"/>
      <c r="K9" s="230"/>
      <c r="L9" s="239"/>
      <c r="M9" s="230"/>
      <c r="N9" s="237"/>
      <c r="O9" s="230"/>
      <c r="P9" s="239"/>
      <c r="Q9" s="230"/>
      <c r="R9" s="230"/>
      <c r="S9" s="239"/>
      <c r="T9" s="52">
        <f>IF(COUNT(E9:S9)&gt;0,Hinweise!$G$17,0)</f>
        <v>0</v>
      </c>
      <c r="Y9" s="7"/>
    </row>
    <row r="10" spans="1:25" ht="20.25" customHeight="1">
      <c r="A10" s="51">
        <v>5</v>
      </c>
      <c r="B10" s="232" t="str">
        <f>IF(Übersicht!B14=0,"",Übersicht!B14)</f>
        <v/>
      </c>
      <c r="C10" s="233" t="str">
        <f>IF(Übersicht!F14=0,"",Übersicht!F14)</f>
        <v/>
      </c>
      <c r="D10" s="47" t="str">
        <f>IF(Übersicht!E14=0,"",Übersicht!E14)</f>
        <v/>
      </c>
      <c r="E10" s="229"/>
      <c r="F10" s="237"/>
      <c r="G10" s="229"/>
      <c r="H10" s="239"/>
      <c r="I10" s="229"/>
      <c r="J10" s="237"/>
      <c r="K10" s="229"/>
      <c r="L10" s="239"/>
      <c r="M10" s="229"/>
      <c r="N10" s="237"/>
      <c r="O10" s="229"/>
      <c r="P10" s="239"/>
      <c r="Q10" s="229"/>
      <c r="R10" s="229"/>
      <c r="S10" s="239"/>
      <c r="T10" s="52">
        <f>IF(COUNT(E10:S10)&gt;0,Hinweise!$G$17,0)</f>
        <v>0</v>
      </c>
    </row>
    <row r="11" spans="1:25" ht="20.25" customHeight="1">
      <c r="A11" s="51">
        <v>6</v>
      </c>
      <c r="B11" s="232" t="str">
        <f>IF(Übersicht!B15=0,"",Übersicht!B15)</f>
        <v/>
      </c>
      <c r="C11" s="233" t="str">
        <f>IF(Übersicht!F15=0,"",Übersicht!F15)</f>
        <v/>
      </c>
      <c r="D11" s="47" t="str">
        <f>IF(Übersicht!E15=0,"",Übersicht!E15)</f>
        <v/>
      </c>
      <c r="E11" s="230"/>
      <c r="F11" s="237"/>
      <c r="G11" s="230"/>
      <c r="H11" s="239"/>
      <c r="I11" s="230"/>
      <c r="J11" s="237"/>
      <c r="K11" s="230"/>
      <c r="L11" s="239"/>
      <c r="M11" s="230"/>
      <c r="N11" s="237"/>
      <c r="O11" s="230"/>
      <c r="P11" s="239"/>
      <c r="Q11" s="230"/>
      <c r="R11" s="230"/>
      <c r="S11" s="239"/>
      <c r="T11" s="52">
        <f>IF(COUNT(E11:S11)&gt;0,Hinweise!$G$17,0)</f>
        <v>0</v>
      </c>
    </row>
    <row r="12" spans="1:25" ht="20.25" customHeight="1">
      <c r="A12" s="51">
        <v>7</v>
      </c>
      <c r="B12" s="232" t="str">
        <f>IF(Übersicht!B16=0,"",Übersicht!B16)</f>
        <v/>
      </c>
      <c r="C12" s="233" t="str">
        <f>IF(Übersicht!F16=0,"",Übersicht!F16)</f>
        <v/>
      </c>
      <c r="D12" s="47" t="str">
        <f>IF(Übersicht!E16=0,"",Übersicht!E16)</f>
        <v/>
      </c>
      <c r="E12" s="229"/>
      <c r="F12" s="237"/>
      <c r="G12" s="229"/>
      <c r="H12" s="239"/>
      <c r="I12" s="229"/>
      <c r="J12" s="237"/>
      <c r="K12" s="229"/>
      <c r="L12" s="239"/>
      <c r="M12" s="229"/>
      <c r="N12" s="237"/>
      <c r="O12" s="229"/>
      <c r="P12" s="239"/>
      <c r="Q12" s="229"/>
      <c r="R12" s="229"/>
      <c r="S12" s="241"/>
      <c r="T12" s="52">
        <f>IF(COUNT(E12:S12)&gt;0,Hinweise!$G$17,0)</f>
        <v>0</v>
      </c>
    </row>
    <row r="13" spans="1:25" ht="20.25" customHeight="1">
      <c r="A13" s="51">
        <v>8</v>
      </c>
      <c r="B13" s="232" t="str">
        <f>IF(Übersicht!B17=0,"",Übersicht!B17)</f>
        <v/>
      </c>
      <c r="C13" s="233" t="str">
        <f>IF(Übersicht!F17=0,"",Übersicht!F17)</f>
        <v/>
      </c>
      <c r="D13" s="47" t="str">
        <f>IF(Übersicht!E17=0,"",Übersicht!E17)</f>
        <v/>
      </c>
      <c r="E13" s="230"/>
      <c r="F13" s="237"/>
      <c r="G13" s="230"/>
      <c r="H13" s="239"/>
      <c r="I13" s="230"/>
      <c r="J13" s="237"/>
      <c r="K13" s="230"/>
      <c r="L13" s="239"/>
      <c r="M13" s="230"/>
      <c r="N13" s="237"/>
      <c r="O13" s="230"/>
      <c r="P13" s="239"/>
      <c r="Q13" s="230"/>
      <c r="R13" s="230"/>
      <c r="S13" s="239"/>
      <c r="T13" s="52">
        <f>IF(COUNT(E13:S13)&gt;0,Hinweise!$G$17,0)</f>
        <v>0</v>
      </c>
    </row>
    <row r="14" spans="1:25" ht="20.25" customHeight="1">
      <c r="A14" s="51">
        <v>9</v>
      </c>
      <c r="B14" s="232" t="str">
        <f>IF(Übersicht!B18=0,"",Übersicht!B18)</f>
        <v/>
      </c>
      <c r="C14" s="233" t="str">
        <f>IF(Übersicht!F18=0,"",Übersicht!F18)</f>
        <v/>
      </c>
      <c r="D14" s="47" t="str">
        <f>IF(Übersicht!E18=0,"",Übersicht!E18)</f>
        <v/>
      </c>
      <c r="E14" s="229"/>
      <c r="F14" s="237"/>
      <c r="G14" s="229"/>
      <c r="H14" s="239"/>
      <c r="I14" s="229"/>
      <c r="J14" s="237"/>
      <c r="K14" s="229"/>
      <c r="L14" s="239"/>
      <c r="M14" s="229"/>
      <c r="N14" s="237"/>
      <c r="O14" s="229"/>
      <c r="P14" s="239"/>
      <c r="Q14" s="229"/>
      <c r="R14" s="229"/>
      <c r="S14" s="239"/>
      <c r="T14" s="52">
        <f>IF(COUNT(E14:S14)&gt;0,Hinweise!$G$17,0)</f>
        <v>0</v>
      </c>
    </row>
    <row r="15" spans="1:25" ht="20.25" customHeight="1">
      <c r="A15" s="51">
        <v>10</v>
      </c>
      <c r="B15" s="232" t="str">
        <f>IF(Übersicht!B19=0,"",Übersicht!B19)</f>
        <v/>
      </c>
      <c r="C15" s="233" t="str">
        <f>IF(Übersicht!F19=0,"",Übersicht!F19)</f>
        <v/>
      </c>
      <c r="D15" s="47" t="str">
        <f>IF(Übersicht!E19=0,"",Übersicht!E19)</f>
        <v/>
      </c>
      <c r="E15" s="230"/>
      <c r="F15" s="237"/>
      <c r="G15" s="230"/>
      <c r="H15" s="239"/>
      <c r="I15" s="230"/>
      <c r="J15" s="237"/>
      <c r="K15" s="230"/>
      <c r="L15" s="239"/>
      <c r="M15" s="230"/>
      <c r="N15" s="237"/>
      <c r="O15" s="230"/>
      <c r="P15" s="239"/>
      <c r="Q15" s="230"/>
      <c r="R15" s="230"/>
      <c r="S15" s="239"/>
      <c r="T15" s="52">
        <f>IF(COUNT(E15:S15)&gt;0,Hinweise!$G$17,0)</f>
        <v>0</v>
      </c>
    </row>
    <row r="16" spans="1:25" ht="20.25" customHeight="1">
      <c r="A16" s="51">
        <v>11</v>
      </c>
      <c r="B16" s="232" t="str">
        <f>IF(Übersicht!B20=0,"",Übersicht!B20)</f>
        <v/>
      </c>
      <c r="C16" s="233" t="str">
        <f>IF(Übersicht!F20=0,"",Übersicht!F20)</f>
        <v/>
      </c>
      <c r="D16" s="47" t="str">
        <f>IF(Übersicht!E20=0,"",Übersicht!E20)</f>
        <v/>
      </c>
      <c r="E16" s="229"/>
      <c r="F16" s="237"/>
      <c r="G16" s="229"/>
      <c r="H16" s="239"/>
      <c r="I16" s="229"/>
      <c r="J16" s="237"/>
      <c r="K16" s="229"/>
      <c r="L16" s="239"/>
      <c r="M16" s="229"/>
      <c r="N16" s="237"/>
      <c r="O16" s="229"/>
      <c r="P16" s="239"/>
      <c r="Q16" s="229"/>
      <c r="R16" s="229"/>
      <c r="S16" s="239"/>
      <c r="T16" s="52">
        <f>IF(COUNT(E16:S16)&gt;0,Hinweise!$G$17,0)</f>
        <v>0</v>
      </c>
    </row>
    <row r="17" spans="1:20" ht="20.25" customHeight="1">
      <c r="A17" s="51">
        <v>12</v>
      </c>
      <c r="B17" s="232" t="str">
        <f>IF(Übersicht!B21=0,"",Übersicht!B21)</f>
        <v/>
      </c>
      <c r="C17" s="233" t="str">
        <f>IF(Übersicht!F21=0,"",Übersicht!F21)</f>
        <v/>
      </c>
      <c r="D17" s="47" t="str">
        <f>IF(Übersicht!E21=0,"",Übersicht!E21)</f>
        <v/>
      </c>
      <c r="E17" s="230"/>
      <c r="F17" s="237"/>
      <c r="G17" s="230"/>
      <c r="H17" s="239"/>
      <c r="I17" s="230"/>
      <c r="J17" s="237"/>
      <c r="K17" s="230"/>
      <c r="L17" s="239"/>
      <c r="M17" s="230"/>
      <c r="N17" s="237"/>
      <c r="O17" s="230"/>
      <c r="P17" s="239"/>
      <c r="Q17" s="230"/>
      <c r="R17" s="230"/>
      <c r="S17" s="239"/>
      <c r="T17" s="52">
        <f>IF(COUNT(E17:S17)&gt;0,Hinweise!$G$17,0)</f>
        <v>0</v>
      </c>
    </row>
    <row r="18" spans="1:20" ht="20.25" customHeight="1">
      <c r="A18" s="51">
        <v>13</v>
      </c>
      <c r="B18" s="232" t="str">
        <f>IF(Übersicht!B22=0,"",Übersicht!B22)</f>
        <v/>
      </c>
      <c r="C18" s="233" t="str">
        <f>IF(Übersicht!F22=0,"",Übersicht!F22)</f>
        <v/>
      </c>
      <c r="D18" s="47" t="str">
        <f>IF(Übersicht!E22=0,"",Übersicht!E22)</f>
        <v/>
      </c>
      <c r="E18" s="229"/>
      <c r="F18" s="237"/>
      <c r="G18" s="229"/>
      <c r="H18" s="239"/>
      <c r="I18" s="229"/>
      <c r="J18" s="237"/>
      <c r="K18" s="229"/>
      <c r="L18" s="239"/>
      <c r="M18" s="229"/>
      <c r="N18" s="237"/>
      <c r="O18" s="229"/>
      <c r="P18" s="239"/>
      <c r="Q18" s="229"/>
      <c r="R18" s="229"/>
      <c r="S18" s="239"/>
      <c r="T18" s="52">
        <f>IF(COUNT(E18:S18)&gt;0,Hinweise!$G$17,0)</f>
        <v>0</v>
      </c>
    </row>
    <row r="19" spans="1:20" ht="20.25" customHeight="1">
      <c r="A19" s="51">
        <v>14</v>
      </c>
      <c r="B19" s="232" t="str">
        <f>IF(Übersicht!B23=0,"",Übersicht!B23)</f>
        <v/>
      </c>
      <c r="C19" s="233" t="str">
        <f>IF(Übersicht!F23=0,"",Übersicht!F23)</f>
        <v/>
      </c>
      <c r="D19" s="47" t="str">
        <f>IF(Übersicht!E23=0,"",Übersicht!E23)</f>
        <v/>
      </c>
      <c r="E19" s="230"/>
      <c r="F19" s="237"/>
      <c r="G19" s="230"/>
      <c r="H19" s="239"/>
      <c r="I19" s="230"/>
      <c r="J19" s="237"/>
      <c r="K19" s="230"/>
      <c r="L19" s="239"/>
      <c r="M19" s="230"/>
      <c r="N19" s="237"/>
      <c r="O19" s="230"/>
      <c r="P19" s="239"/>
      <c r="Q19" s="230"/>
      <c r="R19" s="230"/>
      <c r="S19" s="239"/>
      <c r="T19" s="52">
        <f>IF(COUNT(E19:S19)&gt;0,Hinweise!$G$17,0)</f>
        <v>0</v>
      </c>
    </row>
    <row r="20" spans="1:20" ht="20.25" customHeight="1">
      <c r="A20" s="51">
        <v>15</v>
      </c>
      <c r="B20" s="232" t="str">
        <f>IF(Übersicht!B24=0,"",Übersicht!B24)</f>
        <v/>
      </c>
      <c r="C20" s="233" t="str">
        <f>IF(Übersicht!F24=0,"",Übersicht!F24)</f>
        <v/>
      </c>
      <c r="D20" s="47" t="str">
        <f>IF(Übersicht!E24=0,"",Übersicht!E24)</f>
        <v/>
      </c>
      <c r="E20" s="229"/>
      <c r="F20" s="237"/>
      <c r="G20" s="229"/>
      <c r="H20" s="239"/>
      <c r="I20" s="229"/>
      <c r="J20" s="237"/>
      <c r="K20" s="229"/>
      <c r="L20" s="239"/>
      <c r="M20" s="229"/>
      <c r="N20" s="237"/>
      <c r="O20" s="229"/>
      <c r="P20" s="239"/>
      <c r="Q20" s="229"/>
      <c r="R20" s="229"/>
      <c r="S20" s="239"/>
      <c r="T20" s="52">
        <f>IF(COUNT(E20:S20)&gt;0,Hinweise!$G$17,0)</f>
        <v>0</v>
      </c>
    </row>
    <row r="21" spans="1:20" ht="20.25" customHeight="1">
      <c r="A21" s="51">
        <v>16</v>
      </c>
      <c r="B21" s="232" t="str">
        <f>IF(Übersicht!B25=0,"",Übersicht!B25)</f>
        <v/>
      </c>
      <c r="C21" s="233" t="str">
        <f>IF(Übersicht!F25=0,"",Übersicht!F25)</f>
        <v/>
      </c>
      <c r="D21" s="47" t="str">
        <f>IF(Übersicht!E25=0,"",Übersicht!E25)</f>
        <v/>
      </c>
      <c r="E21" s="230"/>
      <c r="F21" s="237"/>
      <c r="G21" s="230"/>
      <c r="H21" s="239"/>
      <c r="I21" s="230"/>
      <c r="J21" s="237"/>
      <c r="K21" s="230"/>
      <c r="L21" s="239"/>
      <c r="M21" s="230"/>
      <c r="N21" s="237"/>
      <c r="O21" s="230"/>
      <c r="P21" s="239"/>
      <c r="Q21" s="230"/>
      <c r="R21" s="230"/>
      <c r="S21" s="239"/>
      <c r="T21" s="52">
        <f>IF(COUNT(E21:S21)&gt;0,Hinweise!$G$17,0)</f>
        <v>0</v>
      </c>
    </row>
    <row r="22" spans="1:20" ht="20.25" customHeight="1">
      <c r="A22" s="51">
        <v>17</v>
      </c>
      <c r="B22" s="232" t="str">
        <f>IF(Übersicht!B26=0,"",Übersicht!B26)</f>
        <v/>
      </c>
      <c r="C22" s="233" t="str">
        <f>IF(Übersicht!F26=0,"",Übersicht!F26)</f>
        <v/>
      </c>
      <c r="D22" s="47" t="str">
        <f>IF(Übersicht!E26=0,"",Übersicht!E26)</f>
        <v/>
      </c>
      <c r="E22" s="229"/>
      <c r="F22" s="237"/>
      <c r="G22" s="229"/>
      <c r="H22" s="239"/>
      <c r="I22" s="229"/>
      <c r="J22" s="237"/>
      <c r="K22" s="229"/>
      <c r="L22" s="239"/>
      <c r="M22" s="229"/>
      <c r="N22" s="237"/>
      <c r="O22" s="229"/>
      <c r="P22" s="239"/>
      <c r="Q22" s="229"/>
      <c r="R22" s="229"/>
      <c r="S22" s="239"/>
      <c r="T22" s="52">
        <f>IF(COUNT(E22:S22)&gt;0,Hinweise!$G$17,0)</f>
        <v>0</v>
      </c>
    </row>
    <row r="23" spans="1:20" ht="20.25" customHeight="1" thickBot="1">
      <c r="A23" s="53">
        <v>18</v>
      </c>
      <c r="B23" s="234" t="str">
        <f>IF(Übersicht!B27=0,"",Übersicht!B27)</f>
        <v/>
      </c>
      <c r="C23" s="235" t="str">
        <f>IF(Übersicht!F27=0,"",Übersicht!F27)</f>
        <v/>
      </c>
      <c r="D23" s="56" t="str">
        <f>IF(Übersicht!E27=0,"",Übersicht!E27)</f>
        <v/>
      </c>
      <c r="E23" s="231"/>
      <c r="F23" s="238"/>
      <c r="G23" s="231"/>
      <c r="H23" s="240"/>
      <c r="I23" s="231"/>
      <c r="J23" s="238"/>
      <c r="K23" s="231"/>
      <c r="L23" s="240"/>
      <c r="M23" s="231"/>
      <c r="N23" s="238"/>
      <c r="O23" s="231"/>
      <c r="P23" s="240"/>
      <c r="Q23" s="231"/>
      <c r="R23" s="231"/>
      <c r="S23" s="240"/>
      <c r="T23" s="57">
        <f>IF(COUNT(E23:S23)&gt;0,Hinweise!$G$17,0)</f>
        <v>0</v>
      </c>
    </row>
    <row r="24" spans="1:20" ht="20.25" customHeight="1"/>
    <row r="25" spans="1:20" ht="20.25" customHeight="1">
      <c r="B25" s="187" t="s">
        <v>201</v>
      </c>
    </row>
    <row r="26" spans="1:20" ht="20.25" customHeight="1">
      <c r="B26" s="200" t="s">
        <v>202</v>
      </c>
    </row>
    <row r="27" spans="1:20" ht="20.25" customHeight="1"/>
    <row r="28" spans="1:20" ht="20.25" customHeight="1"/>
  </sheetData>
  <sheetProtection algorithmName="SHA-512" hashValue="rwLyGhMZPbGyjZCpLMgKeFL3u+q1QEfu3nnz7vgURj1YFGFq8roNDQrFGXMYWI9poFUM11GjxyKtrlAU3L1R7w==" saltValue="U/IyGdX6W74y1VjpA0F98w==" spinCount="100000" sheet="1" objects="1" scenarios="1"/>
  <mergeCells count="23">
    <mergeCell ref="E2:M2"/>
    <mergeCell ref="N2:S2"/>
    <mergeCell ref="M4:M5"/>
    <mergeCell ref="N4:N5"/>
    <mergeCell ref="R4:R5"/>
    <mergeCell ref="O4:O5"/>
    <mergeCell ref="P4:P5"/>
    <mergeCell ref="S4:S5"/>
    <mergeCell ref="A3:B3"/>
    <mergeCell ref="C3:D3"/>
    <mergeCell ref="T3:T5"/>
    <mergeCell ref="A4:B4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Q4:Q5"/>
    <mergeCell ref="G4:G5"/>
  </mergeCells>
  <phoneticPr fontId="6" type="noConversion"/>
  <pageMargins left="0.74791666666666667" right="0.74791666666666667" top="0.98402777777777772" bottom="0.98402777777777772" header="0.51180555555555551" footer="0.51180555555555551"/>
  <pageSetup paperSize="9" scale="65" firstPageNumber="0" orientation="landscape" r:id="rId1"/>
  <headerFooter alignWithMargins="0">
    <oddFooter>&amp;LMeldeanschrift: siehe Ausschreibung&amp;R31. Offene Sächsische Landessportspiele im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21E86A-5617-445D-BB64-ECE5C9DC6464}">
          <x14:formula1>
            <xm:f>Hinweise!$J$8:$J$26</xm:f>
          </x14:formula1>
          <xm:sqref>E4:S5</xm:sqref>
        </x14:dataValidation>
        <x14:dataValidation type="list" allowBlank="1" showInputMessage="1" showErrorMessage="1" xr:uid="{8D5FC4A2-CE05-4E0F-BAA1-A3E065B50240}">
          <x14:formula1>
            <xm:f>Hinweise!$I$8:$I$48</xm:f>
          </x14:formula1>
          <xm:sqref>E3:N3</xm:sqref>
        </x14:dataValidation>
        <x14:dataValidation type="list" allowBlank="1" showInputMessage="1" showErrorMessage="1" xr:uid="{93CD71D5-DEF7-46BC-BCE2-34A953DC8786}">
          <x14:formula1>
            <xm:f>Hinweise!$I$8:$I$68</xm:f>
          </x14:formula1>
          <xm:sqref>O3:S3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64D-4091-4FC3-BA53-9D2C72A6522E}">
  <dimension ref="A1:W28"/>
  <sheetViews>
    <sheetView view="pageLayout" zoomScale="88" zoomScaleNormal="90" zoomScalePageLayoutView="88" workbookViewId="0">
      <selection activeCell="F6" sqref="F6"/>
    </sheetView>
  </sheetViews>
  <sheetFormatPr baseColWidth="10" defaultColWidth="2.9296875" defaultRowHeight="12.75"/>
  <cols>
    <col min="1" max="1" width="2.73046875" style="1" customWidth="1"/>
    <col min="2" max="2" width="16.3984375" style="3" customWidth="1"/>
    <col min="3" max="3" width="17.53125" style="3" bestFit="1" customWidth="1"/>
    <col min="4" max="4" width="5.1328125" style="3" bestFit="1" customWidth="1"/>
    <col min="5" max="5" width="2.6640625" style="3" bestFit="1" customWidth="1"/>
    <col min="6" max="17" width="8.73046875" style="3" customWidth="1"/>
    <col min="18" max="18" width="12.73046875" style="4" customWidth="1"/>
    <col min="19" max="16384" width="2.9296875" style="3"/>
  </cols>
  <sheetData>
    <row r="1" spans="1:23" ht="18" thickBot="1">
      <c r="B1" s="2" t="s">
        <v>73</v>
      </c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</row>
    <row r="2" spans="1:23" ht="13.5" thickBot="1">
      <c r="F2" s="387" t="s">
        <v>163</v>
      </c>
      <c r="G2" s="388"/>
      <c r="H2" s="388"/>
      <c r="I2" s="388"/>
      <c r="J2" s="388"/>
      <c r="K2" s="389"/>
      <c r="L2" s="376" t="s">
        <v>162</v>
      </c>
      <c r="M2" s="377"/>
      <c r="N2" s="377"/>
      <c r="O2" s="377"/>
      <c r="P2" s="377"/>
      <c r="Q2" s="378"/>
    </row>
    <row r="3" spans="1:23" ht="12.75" customHeight="1" thickBot="1">
      <c r="A3" s="364" t="s">
        <v>1</v>
      </c>
      <c r="B3" s="365"/>
      <c r="C3" s="366" t="s">
        <v>56</v>
      </c>
      <c r="D3" s="366"/>
      <c r="E3" s="392"/>
      <c r="F3" s="290" t="s">
        <v>27</v>
      </c>
      <c r="G3" s="117" t="s">
        <v>28</v>
      </c>
      <c r="H3" s="117" t="s">
        <v>29</v>
      </c>
      <c r="I3" s="117" t="s">
        <v>30</v>
      </c>
      <c r="J3" s="117" t="s">
        <v>31</v>
      </c>
      <c r="K3" s="291" t="s">
        <v>51</v>
      </c>
      <c r="L3" s="297" t="s">
        <v>34</v>
      </c>
      <c r="M3" s="117" t="s">
        <v>35</v>
      </c>
      <c r="N3" s="117" t="s">
        <v>139</v>
      </c>
      <c r="O3" s="251" t="s">
        <v>96</v>
      </c>
      <c r="P3" s="117" t="s">
        <v>194</v>
      </c>
      <c r="Q3" s="298" t="s">
        <v>180</v>
      </c>
      <c r="R3" s="393" t="s">
        <v>12</v>
      </c>
    </row>
    <row r="4" spans="1:23" ht="43.5" customHeight="1">
      <c r="A4" s="369" t="str">
        <f>IF(Übersicht!A6=0,"",Übersicht!A6)</f>
        <v/>
      </c>
      <c r="B4" s="370"/>
      <c r="C4" s="371" t="s">
        <v>9</v>
      </c>
      <c r="D4" s="379" t="s">
        <v>6</v>
      </c>
      <c r="E4" s="397" t="s">
        <v>8</v>
      </c>
      <c r="F4" s="399" t="s">
        <v>46</v>
      </c>
      <c r="G4" s="385" t="s">
        <v>36</v>
      </c>
      <c r="H4" s="385" t="s">
        <v>37</v>
      </c>
      <c r="I4" s="385" t="s">
        <v>38</v>
      </c>
      <c r="J4" s="385" t="s">
        <v>39</v>
      </c>
      <c r="K4" s="381" t="s">
        <v>148</v>
      </c>
      <c r="L4" s="383" t="s">
        <v>159</v>
      </c>
      <c r="M4" s="385" t="s">
        <v>82</v>
      </c>
      <c r="N4" s="385" t="s">
        <v>85</v>
      </c>
      <c r="O4" s="401" t="s">
        <v>149</v>
      </c>
      <c r="P4" s="385" t="s">
        <v>88</v>
      </c>
      <c r="Q4" s="390" t="s">
        <v>91</v>
      </c>
      <c r="R4" s="394"/>
    </row>
    <row r="5" spans="1:23" ht="30.75" customHeight="1" thickBot="1">
      <c r="A5" s="315" t="s">
        <v>4</v>
      </c>
      <c r="B5" s="316" t="s">
        <v>5</v>
      </c>
      <c r="C5" s="396"/>
      <c r="D5" s="380"/>
      <c r="E5" s="398"/>
      <c r="F5" s="400"/>
      <c r="G5" s="386"/>
      <c r="H5" s="386"/>
      <c r="I5" s="386"/>
      <c r="J5" s="386"/>
      <c r="K5" s="382"/>
      <c r="L5" s="384"/>
      <c r="M5" s="386"/>
      <c r="N5" s="386"/>
      <c r="O5" s="402"/>
      <c r="P5" s="386"/>
      <c r="Q5" s="391"/>
      <c r="R5" s="395"/>
    </row>
    <row r="6" spans="1:23" ht="20.25" customHeight="1">
      <c r="A6" s="304">
        <v>1</v>
      </c>
      <c r="B6" s="305" t="str">
        <f>IF(Übersicht!B10=0,"",Übersicht!B10)</f>
        <v/>
      </c>
      <c r="C6" s="306" t="str">
        <f>IF(Übersicht!F10=0,"",Übersicht!F10)</f>
        <v/>
      </c>
      <c r="D6" s="307" t="str">
        <f>IF(Übersicht!C10=0,"",Übersicht!C10)</f>
        <v/>
      </c>
      <c r="E6" s="308" t="str">
        <f>IF(Übersicht!E10=0,"",Übersicht!E10)</f>
        <v/>
      </c>
      <c r="F6" s="309"/>
      <c r="G6" s="310"/>
      <c r="H6" s="310"/>
      <c r="I6" s="310"/>
      <c r="J6" s="310"/>
      <c r="K6" s="311"/>
      <c r="L6" s="312"/>
      <c r="M6" s="310"/>
      <c r="N6" s="310"/>
      <c r="O6" s="313"/>
      <c r="P6" s="310"/>
      <c r="Q6" s="314"/>
      <c r="R6" s="317">
        <f>_xlfn.IFNA(COUNT(F6:Q6)*(VLOOKUP(C6,Hinweise!$E$101:$F$169,2,0)),0)</f>
        <v>0</v>
      </c>
    </row>
    <row r="7" spans="1:23" ht="20.25" customHeight="1">
      <c r="A7" s="51">
        <v>2</v>
      </c>
      <c r="B7" s="45" t="str">
        <f>IF(Übersicht!B11=0,"",Übersicht!B11)</f>
        <v/>
      </c>
      <c r="C7" s="46" t="str">
        <f>IF(Übersicht!F11=0,"",Übersicht!F11)</f>
        <v/>
      </c>
      <c r="D7" s="47" t="str">
        <f>IF(Übersicht!C11=0,"",Übersicht!C11)</f>
        <v/>
      </c>
      <c r="E7" s="288" t="str">
        <f>IF(Übersicht!E11=0,"",Übersicht!E11)</f>
        <v/>
      </c>
      <c r="F7" s="294"/>
      <c r="G7" s="58"/>
      <c r="H7" s="58"/>
      <c r="I7" s="58"/>
      <c r="J7" s="58"/>
      <c r="K7" s="293"/>
      <c r="L7" s="299"/>
      <c r="M7" s="58"/>
      <c r="N7" s="58"/>
      <c r="O7" s="198"/>
      <c r="P7" s="58"/>
      <c r="Q7" s="301"/>
      <c r="R7" s="318">
        <f>_xlfn.IFNA(COUNT(F7:Q7)*(VLOOKUP(C7,Hinweise!$E$101:$F$169,2,0)),0)</f>
        <v>0</v>
      </c>
    </row>
    <row r="8" spans="1:23" ht="20.25" customHeight="1">
      <c r="A8" s="51">
        <v>3</v>
      </c>
      <c r="B8" s="45" t="str">
        <f>IF(Übersicht!B12=0,"",Übersicht!B12)</f>
        <v/>
      </c>
      <c r="C8" s="46" t="str">
        <f>IF(Übersicht!F12=0,"",Übersicht!F12)</f>
        <v/>
      </c>
      <c r="D8" s="47" t="str">
        <f>IF(Übersicht!C12=0,"",Übersicht!C12)</f>
        <v/>
      </c>
      <c r="E8" s="288" t="str">
        <f>IF(Übersicht!E12=0,"",Übersicht!E12)</f>
        <v/>
      </c>
      <c r="F8" s="292"/>
      <c r="G8" s="48"/>
      <c r="H8" s="48"/>
      <c r="I8" s="48"/>
      <c r="J8" s="48"/>
      <c r="K8" s="293"/>
      <c r="L8" s="299"/>
      <c r="M8" s="48"/>
      <c r="N8" s="48"/>
      <c r="O8" s="198"/>
      <c r="P8" s="48"/>
      <c r="Q8" s="300"/>
      <c r="R8" s="318">
        <f>_xlfn.IFNA(COUNT(F8:Q8)*(VLOOKUP(C8,Hinweise!$E$101:$F$169,2,0)),0)</f>
        <v>0</v>
      </c>
    </row>
    <row r="9" spans="1:23" ht="20.25" customHeight="1">
      <c r="A9" s="51">
        <v>4</v>
      </c>
      <c r="B9" s="45" t="str">
        <f>IF(Übersicht!B13=0,"",Übersicht!B13)</f>
        <v/>
      </c>
      <c r="C9" s="46" t="str">
        <f>IF(Übersicht!F13=0,"",Übersicht!F13)</f>
        <v/>
      </c>
      <c r="D9" s="47" t="str">
        <f>IF(Übersicht!C13=0,"",Übersicht!C13)</f>
        <v/>
      </c>
      <c r="E9" s="288" t="str">
        <f>IF(Übersicht!E13=0,"",Übersicht!E13)</f>
        <v/>
      </c>
      <c r="F9" s="294"/>
      <c r="G9" s="58"/>
      <c r="H9" s="58"/>
      <c r="I9" s="58"/>
      <c r="J9" s="58"/>
      <c r="K9" s="293"/>
      <c r="L9" s="299"/>
      <c r="M9" s="58"/>
      <c r="N9" s="58"/>
      <c r="O9" s="198"/>
      <c r="P9" s="58"/>
      <c r="Q9" s="301"/>
      <c r="R9" s="318">
        <f>_xlfn.IFNA(COUNT(F9:Q9)*(VLOOKUP(C9,Hinweise!$E$101:$F$169,2,0)),0)</f>
        <v>0</v>
      </c>
      <c r="W9" s="7"/>
    </row>
    <row r="10" spans="1:23" ht="20.25" customHeight="1">
      <c r="A10" s="51">
        <v>5</v>
      </c>
      <c r="B10" s="45" t="str">
        <f>IF(Übersicht!B14=0,"",Übersicht!B14)</f>
        <v/>
      </c>
      <c r="C10" s="46" t="str">
        <f>IF(Übersicht!F14=0,"",Übersicht!F14)</f>
        <v/>
      </c>
      <c r="D10" s="47" t="str">
        <f>IF(Übersicht!C14=0,"",Übersicht!C14)</f>
        <v/>
      </c>
      <c r="E10" s="288" t="str">
        <f>IF(Übersicht!E14=0,"",Übersicht!E14)</f>
        <v/>
      </c>
      <c r="F10" s="292"/>
      <c r="G10" s="48"/>
      <c r="H10" s="48"/>
      <c r="I10" s="48"/>
      <c r="J10" s="48"/>
      <c r="K10" s="293"/>
      <c r="L10" s="299"/>
      <c r="M10" s="48"/>
      <c r="N10" s="48"/>
      <c r="O10" s="198"/>
      <c r="P10" s="48"/>
      <c r="Q10" s="300"/>
      <c r="R10" s="318">
        <f>_xlfn.IFNA(COUNT(F10:Q10)*(VLOOKUP(C10,Hinweise!$E$101:$F$169,2,0)),0)</f>
        <v>0</v>
      </c>
    </row>
    <row r="11" spans="1:23" ht="20.25" customHeight="1">
      <c r="A11" s="51">
        <v>6</v>
      </c>
      <c r="B11" s="45" t="str">
        <f>IF(Übersicht!B15=0,"",Übersicht!B15)</f>
        <v/>
      </c>
      <c r="C11" s="46" t="str">
        <f>IF(Übersicht!F15=0,"",Übersicht!F15)</f>
        <v/>
      </c>
      <c r="D11" s="47" t="str">
        <f>IF(Übersicht!C15=0,"",Übersicht!C15)</f>
        <v/>
      </c>
      <c r="E11" s="288" t="str">
        <f>IF(Übersicht!E15=0,"",Übersicht!E15)</f>
        <v/>
      </c>
      <c r="F11" s="294"/>
      <c r="G11" s="58"/>
      <c r="H11" s="58"/>
      <c r="I11" s="58"/>
      <c r="J11" s="58"/>
      <c r="K11" s="293"/>
      <c r="L11" s="299"/>
      <c r="M11" s="58"/>
      <c r="N11" s="58"/>
      <c r="O11" s="198"/>
      <c r="P11" s="58"/>
      <c r="Q11" s="301"/>
      <c r="R11" s="318">
        <f>_xlfn.IFNA(COUNT(F11:Q11)*(VLOOKUP(C11,Hinweise!$E$101:$F$169,2,0)),0)</f>
        <v>0</v>
      </c>
    </row>
    <row r="12" spans="1:23" ht="20.25" customHeight="1">
      <c r="A12" s="51">
        <v>7</v>
      </c>
      <c r="B12" s="45" t="str">
        <f>IF(Übersicht!B16=0,"",Übersicht!B16)</f>
        <v/>
      </c>
      <c r="C12" s="46" t="str">
        <f>IF(Übersicht!F16=0,"",Übersicht!F16)</f>
        <v/>
      </c>
      <c r="D12" s="47" t="str">
        <f>IF(Übersicht!C16=0,"",Übersicht!C16)</f>
        <v/>
      </c>
      <c r="E12" s="288" t="str">
        <f>IF(Übersicht!E16=0,"",Übersicht!E16)</f>
        <v/>
      </c>
      <c r="F12" s="292"/>
      <c r="G12" s="48"/>
      <c r="H12" s="48"/>
      <c r="I12" s="48"/>
      <c r="J12" s="48"/>
      <c r="K12" s="293"/>
      <c r="L12" s="299"/>
      <c r="M12" s="48"/>
      <c r="N12" s="48"/>
      <c r="O12" s="198"/>
      <c r="P12" s="48"/>
      <c r="Q12" s="300"/>
      <c r="R12" s="318">
        <f>_xlfn.IFNA(COUNT(F12:Q12)*(VLOOKUP(C12,Hinweise!$E$101:$F$169,2,0)),0)</f>
        <v>0</v>
      </c>
    </row>
    <row r="13" spans="1:23" ht="20.25" customHeight="1">
      <c r="A13" s="51">
        <v>8</v>
      </c>
      <c r="B13" s="45" t="str">
        <f>IF(Übersicht!B17=0,"",Übersicht!B17)</f>
        <v/>
      </c>
      <c r="C13" s="46" t="str">
        <f>IF(Übersicht!F17=0,"",Übersicht!F17)</f>
        <v/>
      </c>
      <c r="D13" s="47" t="str">
        <f>IF(Übersicht!C17=0,"",Übersicht!C17)</f>
        <v/>
      </c>
      <c r="E13" s="288" t="str">
        <f>IF(Übersicht!E17=0,"",Übersicht!E17)</f>
        <v/>
      </c>
      <c r="F13" s="294"/>
      <c r="G13" s="58"/>
      <c r="H13" s="58"/>
      <c r="I13" s="58"/>
      <c r="J13" s="58"/>
      <c r="K13" s="293"/>
      <c r="L13" s="299"/>
      <c r="M13" s="58"/>
      <c r="N13" s="58"/>
      <c r="O13" s="198"/>
      <c r="P13" s="58"/>
      <c r="Q13" s="301"/>
      <c r="R13" s="318">
        <f>_xlfn.IFNA(COUNT(F13:Q13)*(VLOOKUP(C13,Hinweise!$E$101:$F$169,2,0)),0)</f>
        <v>0</v>
      </c>
    </row>
    <row r="14" spans="1:23" ht="20.25" customHeight="1">
      <c r="A14" s="51">
        <v>9</v>
      </c>
      <c r="B14" s="45" t="str">
        <f>IF(Übersicht!B18=0,"",Übersicht!B18)</f>
        <v/>
      </c>
      <c r="C14" s="46" t="str">
        <f>IF(Übersicht!F18=0,"",Übersicht!F18)</f>
        <v/>
      </c>
      <c r="D14" s="47" t="str">
        <f>IF(Übersicht!C18=0,"",Übersicht!C18)</f>
        <v/>
      </c>
      <c r="E14" s="288" t="str">
        <f>IF(Übersicht!E18=0,"",Übersicht!E18)</f>
        <v/>
      </c>
      <c r="F14" s="292"/>
      <c r="G14" s="48"/>
      <c r="H14" s="48"/>
      <c r="I14" s="48"/>
      <c r="J14" s="48"/>
      <c r="K14" s="293"/>
      <c r="L14" s="299"/>
      <c r="M14" s="48"/>
      <c r="N14" s="48"/>
      <c r="O14" s="198"/>
      <c r="P14" s="48"/>
      <c r="Q14" s="300"/>
      <c r="R14" s="318">
        <f>_xlfn.IFNA(COUNT(F14:Q14)*(VLOOKUP(C14,Hinweise!$E$101:$F$169,2,0)),0)</f>
        <v>0</v>
      </c>
    </row>
    <row r="15" spans="1:23" ht="20.25" customHeight="1">
      <c r="A15" s="51">
        <v>10</v>
      </c>
      <c r="B15" s="45" t="str">
        <f>IF(Übersicht!B19=0,"",Übersicht!B19)</f>
        <v/>
      </c>
      <c r="C15" s="46" t="str">
        <f>IF(Übersicht!F19=0,"",Übersicht!F19)</f>
        <v/>
      </c>
      <c r="D15" s="47" t="str">
        <f>IF(Übersicht!C19=0,"",Übersicht!C19)</f>
        <v/>
      </c>
      <c r="E15" s="288" t="str">
        <f>IF(Übersicht!E19=0,"",Übersicht!E19)</f>
        <v/>
      </c>
      <c r="F15" s="294"/>
      <c r="G15" s="58"/>
      <c r="H15" s="58"/>
      <c r="I15" s="58"/>
      <c r="J15" s="58"/>
      <c r="K15" s="293"/>
      <c r="L15" s="299"/>
      <c r="M15" s="58"/>
      <c r="N15" s="58"/>
      <c r="O15" s="198"/>
      <c r="P15" s="58"/>
      <c r="Q15" s="301"/>
      <c r="R15" s="318">
        <f>_xlfn.IFNA(COUNT(F15:Q15)*(VLOOKUP(C15,Hinweise!$E$101:$F$169,2,0)),0)</f>
        <v>0</v>
      </c>
    </row>
    <row r="16" spans="1:23" ht="20.25" customHeight="1">
      <c r="A16" s="51">
        <v>11</v>
      </c>
      <c r="B16" s="45" t="str">
        <f>IF(Übersicht!B20=0,"",Übersicht!B20)</f>
        <v/>
      </c>
      <c r="C16" s="46" t="str">
        <f>IF(Übersicht!F20=0,"",Übersicht!F20)</f>
        <v/>
      </c>
      <c r="D16" s="47" t="str">
        <f>IF(Übersicht!C20=0,"",Übersicht!C20)</f>
        <v/>
      </c>
      <c r="E16" s="288" t="str">
        <f>IF(Übersicht!E20=0,"",Übersicht!E20)</f>
        <v/>
      </c>
      <c r="F16" s="292"/>
      <c r="G16" s="48"/>
      <c r="H16" s="48"/>
      <c r="I16" s="48"/>
      <c r="J16" s="48"/>
      <c r="K16" s="293"/>
      <c r="L16" s="299"/>
      <c r="M16" s="48"/>
      <c r="N16" s="48"/>
      <c r="O16" s="198"/>
      <c r="P16" s="48"/>
      <c r="Q16" s="300"/>
      <c r="R16" s="318">
        <f>_xlfn.IFNA(COUNT(F16:Q16)*(VLOOKUP(C16,Hinweise!$E$101:$F$169,2,0)),0)</f>
        <v>0</v>
      </c>
    </row>
    <row r="17" spans="1:18" ht="20.25" customHeight="1">
      <c r="A17" s="51">
        <v>12</v>
      </c>
      <c r="B17" s="45" t="str">
        <f>IF(Übersicht!B21=0,"",Übersicht!B21)</f>
        <v/>
      </c>
      <c r="C17" s="46" t="str">
        <f>IF(Übersicht!F21=0,"",Übersicht!F21)</f>
        <v/>
      </c>
      <c r="D17" s="47" t="str">
        <f>IF(Übersicht!C21=0,"",Übersicht!C21)</f>
        <v/>
      </c>
      <c r="E17" s="288" t="str">
        <f>IF(Übersicht!E21=0,"",Übersicht!E21)</f>
        <v/>
      </c>
      <c r="F17" s="294"/>
      <c r="G17" s="58"/>
      <c r="H17" s="58"/>
      <c r="I17" s="58"/>
      <c r="J17" s="58"/>
      <c r="K17" s="293"/>
      <c r="L17" s="299"/>
      <c r="M17" s="58"/>
      <c r="N17" s="58"/>
      <c r="O17" s="198"/>
      <c r="P17" s="58"/>
      <c r="Q17" s="301"/>
      <c r="R17" s="318">
        <f>_xlfn.IFNA(COUNT(F17:Q17)*(VLOOKUP(C17,Hinweise!$E$101:$F$169,2,0)),0)</f>
        <v>0</v>
      </c>
    </row>
    <row r="18" spans="1:18" ht="20.25" customHeight="1">
      <c r="A18" s="51">
        <v>13</v>
      </c>
      <c r="B18" s="45" t="str">
        <f>IF(Übersicht!B22=0,"",Übersicht!B22)</f>
        <v/>
      </c>
      <c r="C18" s="46" t="str">
        <f>IF(Übersicht!F22=0,"",Übersicht!F22)</f>
        <v/>
      </c>
      <c r="D18" s="47" t="str">
        <f>IF(Übersicht!C22=0,"",Übersicht!C22)</f>
        <v/>
      </c>
      <c r="E18" s="288" t="str">
        <f>IF(Übersicht!E22=0,"",Übersicht!E22)</f>
        <v/>
      </c>
      <c r="F18" s="292"/>
      <c r="G18" s="48"/>
      <c r="H18" s="48"/>
      <c r="I18" s="48"/>
      <c r="J18" s="48"/>
      <c r="K18" s="293"/>
      <c r="L18" s="299"/>
      <c r="M18" s="48"/>
      <c r="N18" s="48"/>
      <c r="O18" s="198"/>
      <c r="P18" s="48"/>
      <c r="Q18" s="300"/>
      <c r="R18" s="318">
        <f>_xlfn.IFNA(COUNT(F18:Q18)*(VLOOKUP(C18,Hinweise!$E$101:$F$169,2,0)),0)</f>
        <v>0</v>
      </c>
    </row>
    <row r="19" spans="1:18" ht="20.25" customHeight="1">
      <c r="A19" s="51">
        <v>14</v>
      </c>
      <c r="B19" s="45" t="str">
        <f>IF(Übersicht!B23=0,"",Übersicht!B23)</f>
        <v/>
      </c>
      <c r="C19" s="46" t="str">
        <f>IF(Übersicht!F23=0,"",Übersicht!F23)</f>
        <v/>
      </c>
      <c r="D19" s="47" t="str">
        <f>IF(Übersicht!C23=0,"",Übersicht!C23)</f>
        <v/>
      </c>
      <c r="E19" s="288" t="str">
        <f>IF(Übersicht!E23=0,"",Übersicht!E23)</f>
        <v/>
      </c>
      <c r="F19" s="294"/>
      <c r="G19" s="58"/>
      <c r="H19" s="58"/>
      <c r="I19" s="58"/>
      <c r="J19" s="58"/>
      <c r="K19" s="293"/>
      <c r="L19" s="299"/>
      <c r="M19" s="58"/>
      <c r="N19" s="58"/>
      <c r="O19" s="198"/>
      <c r="P19" s="58"/>
      <c r="Q19" s="301"/>
      <c r="R19" s="318">
        <f>_xlfn.IFNA(COUNT(F19:Q19)*(VLOOKUP(C19,Hinweise!$E$101:$F$169,2,0)),0)</f>
        <v>0</v>
      </c>
    </row>
    <row r="20" spans="1:18" ht="20.25" customHeight="1">
      <c r="A20" s="51">
        <v>15</v>
      </c>
      <c r="B20" s="45" t="str">
        <f>IF(Übersicht!B24=0,"",Übersicht!B24)</f>
        <v/>
      </c>
      <c r="C20" s="46" t="str">
        <f>IF(Übersicht!F24=0,"",Übersicht!F24)</f>
        <v/>
      </c>
      <c r="D20" s="47" t="str">
        <f>IF(Übersicht!C24=0,"",Übersicht!C24)</f>
        <v/>
      </c>
      <c r="E20" s="288" t="str">
        <f>IF(Übersicht!E24=0,"",Übersicht!E24)</f>
        <v/>
      </c>
      <c r="F20" s="292"/>
      <c r="G20" s="48"/>
      <c r="H20" s="48"/>
      <c r="I20" s="48"/>
      <c r="J20" s="48"/>
      <c r="K20" s="293"/>
      <c r="L20" s="299"/>
      <c r="M20" s="48"/>
      <c r="N20" s="48"/>
      <c r="O20" s="198"/>
      <c r="P20" s="48"/>
      <c r="Q20" s="300"/>
      <c r="R20" s="318">
        <f>_xlfn.IFNA(COUNT(F20:Q20)*(VLOOKUP(C20,Hinweise!$E$101:$F$169,2,0)),0)</f>
        <v>0</v>
      </c>
    </row>
    <row r="21" spans="1:18" ht="20.25" customHeight="1">
      <c r="A21" s="51">
        <v>16</v>
      </c>
      <c r="B21" s="45" t="str">
        <f>IF(Übersicht!B25=0,"",Übersicht!B25)</f>
        <v/>
      </c>
      <c r="C21" s="46" t="str">
        <f>IF(Übersicht!F25=0,"",Übersicht!F25)</f>
        <v/>
      </c>
      <c r="D21" s="47" t="str">
        <f>IF(Übersicht!C25=0,"",Übersicht!C25)</f>
        <v/>
      </c>
      <c r="E21" s="288" t="str">
        <f>IF(Übersicht!E25=0,"",Übersicht!E25)</f>
        <v/>
      </c>
      <c r="F21" s="294"/>
      <c r="G21" s="58"/>
      <c r="H21" s="58"/>
      <c r="I21" s="58"/>
      <c r="J21" s="58"/>
      <c r="K21" s="293"/>
      <c r="L21" s="299"/>
      <c r="M21" s="58"/>
      <c r="N21" s="58"/>
      <c r="O21" s="198"/>
      <c r="P21" s="58"/>
      <c r="Q21" s="301"/>
      <c r="R21" s="318">
        <f>_xlfn.IFNA(COUNT(F21:Q21)*(VLOOKUP(C21,Hinweise!$E$101:$F$169,2,0)),0)</f>
        <v>0</v>
      </c>
    </row>
    <row r="22" spans="1:18" ht="20.25" customHeight="1">
      <c r="A22" s="51">
        <v>17</v>
      </c>
      <c r="B22" s="45" t="str">
        <f>IF(Übersicht!B26=0,"",Übersicht!B26)</f>
        <v/>
      </c>
      <c r="C22" s="46" t="str">
        <f>IF(Übersicht!F26=0,"",Übersicht!F26)</f>
        <v/>
      </c>
      <c r="D22" s="47" t="str">
        <f>IF(Übersicht!C26=0,"",Übersicht!C26)</f>
        <v/>
      </c>
      <c r="E22" s="288" t="str">
        <f>IF(Übersicht!E26=0,"",Übersicht!E26)</f>
        <v/>
      </c>
      <c r="F22" s="292"/>
      <c r="G22" s="48"/>
      <c r="H22" s="48"/>
      <c r="I22" s="48"/>
      <c r="J22" s="48"/>
      <c r="K22" s="293"/>
      <c r="L22" s="299"/>
      <c r="M22" s="48"/>
      <c r="N22" s="48"/>
      <c r="O22" s="198"/>
      <c r="P22" s="48"/>
      <c r="Q22" s="300"/>
      <c r="R22" s="318">
        <f>_xlfn.IFNA(COUNT(F22:Q22)*(VLOOKUP(C22,Hinweise!$E$101:$F$169,2,0)),0)</f>
        <v>0</v>
      </c>
    </row>
    <row r="23" spans="1:18" ht="20.25" customHeight="1" thickBot="1">
      <c r="A23" s="53">
        <v>18</v>
      </c>
      <c r="B23" s="54" t="str">
        <f>IF(Übersicht!B27=0,"",Übersicht!B27)</f>
        <v/>
      </c>
      <c r="C23" s="55" t="str">
        <f>IF(Übersicht!F27=0,"",Übersicht!F27)</f>
        <v/>
      </c>
      <c r="D23" s="56" t="str">
        <f>IF(Übersicht!C27=0,"",Übersicht!C27)</f>
        <v/>
      </c>
      <c r="E23" s="289" t="str">
        <f>IF(Übersicht!E27=0,"",Übersicht!E27)</f>
        <v/>
      </c>
      <c r="F23" s="295"/>
      <c r="G23" s="59"/>
      <c r="H23" s="59"/>
      <c r="I23" s="59"/>
      <c r="J23" s="59"/>
      <c r="K23" s="296"/>
      <c r="L23" s="302"/>
      <c r="M23" s="59"/>
      <c r="N23" s="59"/>
      <c r="O23" s="199"/>
      <c r="P23" s="59"/>
      <c r="Q23" s="303"/>
      <c r="R23" s="319">
        <f>_xlfn.IFNA(COUNT(F23:Q23)*(VLOOKUP(C23,Hinweise!$E$101:$F$169,2,0)),0)</f>
        <v>0</v>
      </c>
    </row>
    <row r="24" spans="1:18" ht="20.25" customHeight="1"/>
    <row r="25" spans="1:18" ht="20.25" customHeight="1">
      <c r="B25" s="200" t="s">
        <v>211</v>
      </c>
    </row>
    <row r="26" spans="1:18" ht="20.25" customHeight="1"/>
    <row r="27" spans="1:18" ht="20.25" customHeight="1"/>
    <row r="28" spans="1:18" ht="20.25" customHeight="1"/>
  </sheetData>
  <sheetProtection algorithmName="SHA-512" hashValue="RKbcRwNzAdltUirOtYNvLMw7uZy9xJE2U+kFEoJWwxMSAc5rEF116iATlYPVOgC8eK/0XKeJdeuQsfEcfAUe7w==" saltValue="4UKfd6zKRXInlaLei+F5oQ==" spinCount="100000" sheet="1" selectLockedCells="1"/>
  <mergeCells count="22">
    <mergeCell ref="F1:Q1"/>
    <mergeCell ref="A3:B3"/>
    <mergeCell ref="C3:E3"/>
    <mergeCell ref="R3:R5"/>
    <mergeCell ref="A4:B4"/>
    <mergeCell ref="C4:C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L2:Q2"/>
    <mergeCell ref="D4:D5"/>
    <mergeCell ref="K4:K5"/>
    <mergeCell ref="L4:L5"/>
    <mergeCell ref="M4:M5"/>
    <mergeCell ref="F2:K2"/>
    <mergeCell ref="Q4:Q5"/>
  </mergeCells>
  <phoneticPr fontId="6" type="noConversion"/>
  <pageMargins left="0.25" right="0.25" top="0.75" bottom="0.75" header="0.3" footer="0.3"/>
  <pageSetup paperSize="9" scale="89" firstPageNumber="0" orientation="landscape" r:id="rId1"/>
  <headerFooter alignWithMargins="0">
    <oddFooter>&amp;LMeldeanschrift: siehe Ausschreibung&amp;R21. Offene Sächsische Gehörlosen-Sprint-Meisterschaft in Chemnitz 2025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DD939DD-C4EA-401C-A5E1-118A86CE8441}">
          <x14:formula1>
            <xm:f>Hinweise!$J$8:$J$23</xm:f>
          </x14:formula1>
          <xm:sqref>F4:I5</xm:sqref>
        </x14:dataValidation>
        <x14:dataValidation type="list" allowBlank="1" showInputMessage="1" showErrorMessage="1" xr:uid="{0156B6A5-D368-4FB2-996D-42C432C8D5BA}">
          <x14:formula1>
            <xm:f>Hinweise!$I$8:$I$68</xm:f>
          </x14:formula1>
          <xm:sqref>F3:Q3</xm:sqref>
        </x14:dataValidation>
        <x14:dataValidation type="list" allowBlank="1" showInputMessage="1" showErrorMessage="1" xr:uid="{FB46E355-C851-4BEE-8F85-934EB81CA0DD}">
          <x14:formula1>
            <xm:f>Hinweise!$J$8:$J$26</xm:f>
          </x14:formula1>
          <xm:sqref>J4:Q5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3555-3B72-4E0F-96E3-DA6299015411}">
  <dimension ref="A1:N20"/>
  <sheetViews>
    <sheetView view="pageLayout" zoomScaleNormal="90" workbookViewId="0">
      <selection activeCell="E6" sqref="E6"/>
    </sheetView>
  </sheetViews>
  <sheetFormatPr baseColWidth="10" defaultColWidth="9.3984375" defaultRowHeight="12.75"/>
  <cols>
    <col min="1" max="1" width="2.3984375" style="1" customWidth="1"/>
    <col min="2" max="2" width="25.265625" style="3" customWidth="1"/>
    <col min="3" max="3" width="19" style="3" customWidth="1"/>
    <col min="4" max="4" width="12.796875" style="3" customWidth="1"/>
    <col min="5" max="7" width="11.59765625" style="3" customWidth="1"/>
    <col min="8" max="8" width="11.59765625" style="4" customWidth="1"/>
    <col min="9" max="9" width="9.3984375" style="3"/>
    <col min="10" max="11" width="0" style="3" hidden="1" customWidth="1"/>
    <col min="12" max="12" width="12.86328125" style="3" hidden="1" customWidth="1"/>
    <col min="13" max="13" width="15.3984375" style="3" bestFit="1" customWidth="1"/>
    <col min="14" max="16384" width="9.3984375" style="3"/>
  </cols>
  <sheetData>
    <row r="1" spans="1:14" ht="17.649999999999999">
      <c r="B1" s="2" t="s">
        <v>40</v>
      </c>
      <c r="E1" s="363"/>
      <c r="F1" s="363"/>
      <c r="G1" s="250"/>
    </row>
    <row r="2" spans="1:14" ht="12.75" customHeight="1" thickBot="1">
      <c r="E2" s="374" t="s">
        <v>163</v>
      </c>
      <c r="F2" s="374"/>
      <c r="G2" s="375" t="s">
        <v>162</v>
      </c>
      <c r="H2" s="375"/>
    </row>
    <row r="3" spans="1:14" ht="12.75" customHeight="1">
      <c r="A3" s="364" t="s">
        <v>1</v>
      </c>
      <c r="B3" s="365"/>
      <c r="C3" s="283"/>
      <c r="D3" s="62" t="s">
        <v>41</v>
      </c>
      <c r="E3" s="62">
        <v>1</v>
      </c>
      <c r="F3" s="62" t="s">
        <v>189</v>
      </c>
      <c r="G3" s="62">
        <v>20</v>
      </c>
      <c r="H3" s="62">
        <v>29</v>
      </c>
      <c r="I3" s="367" t="s">
        <v>12</v>
      </c>
    </row>
    <row r="4" spans="1:14" ht="43.5" customHeight="1">
      <c r="A4" s="369" t="str">
        <f>IF(Übersicht!A6=0,"",Übersicht!A6)</f>
        <v/>
      </c>
      <c r="B4" s="370"/>
      <c r="C4" s="403" t="s">
        <v>9</v>
      </c>
      <c r="D4" s="403" t="s">
        <v>8</v>
      </c>
      <c r="E4" s="385" t="s">
        <v>92</v>
      </c>
      <c r="F4" s="385" t="s">
        <v>93</v>
      </c>
      <c r="G4" s="385" t="s">
        <v>95</v>
      </c>
      <c r="H4" s="385" t="s">
        <v>94</v>
      </c>
      <c r="I4" s="368"/>
    </row>
    <row r="5" spans="1:14" ht="24" customHeight="1">
      <c r="A5" s="63" t="s">
        <v>4</v>
      </c>
      <c r="B5" s="60" t="s">
        <v>24</v>
      </c>
      <c r="C5" s="403"/>
      <c r="D5" s="403"/>
      <c r="E5" s="385"/>
      <c r="F5" s="385"/>
      <c r="G5" s="385"/>
      <c r="H5" s="385"/>
      <c r="I5" s="368"/>
    </row>
    <row r="6" spans="1:14" ht="20.25" customHeight="1">
      <c r="A6" s="63">
        <v>1</v>
      </c>
      <c r="B6" s="284" t="str">
        <f>IF(Übersicht!B37=0,"",Übersicht!B37)</f>
        <v/>
      </c>
      <c r="C6" s="61" t="str">
        <f>IF(Übersicht!F37=0,"",Übersicht!F37)</f>
        <v/>
      </c>
      <c r="D6" s="61" t="str">
        <f>IF(Übersicht!E37=0,"",Übersicht!E37)</f>
        <v/>
      </c>
      <c r="E6" s="320"/>
      <c r="F6" s="320"/>
      <c r="G6" s="320"/>
      <c r="H6" s="320"/>
      <c r="I6" s="285">
        <f>_xlfn.IFNA(COUNT(E6:H6)*(VLOOKUP(C6,Hinweise!$E$25:$F$27,2,0)),0)</f>
        <v>0</v>
      </c>
      <c r="J6" s="3" t="s">
        <v>205</v>
      </c>
      <c r="K6" s="3" t="s">
        <v>206</v>
      </c>
      <c r="L6" s="3" t="s">
        <v>207</v>
      </c>
    </row>
    <row r="7" spans="1:14" ht="20.25" customHeight="1">
      <c r="A7" s="63">
        <v>2</v>
      </c>
      <c r="B7" s="284" t="str">
        <f>IF(Übersicht!B38=0,"",Übersicht!B38)</f>
        <v/>
      </c>
      <c r="C7" s="61" t="str">
        <f>IF(Übersicht!F38=0,"",Übersicht!F38)</f>
        <v/>
      </c>
      <c r="D7" s="61" t="str">
        <f>IF(Übersicht!E38=0,"",Übersicht!E38)</f>
        <v/>
      </c>
      <c r="E7" s="321"/>
      <c r="F7" s="321"/>
      <c r="G7" s="321"/>
      <c r="H7" s="321"/>
      <c r="I7" s="285">
        <f>_xlfn.IFNA(COUNT(E7:H7)*(VLOOKUP(C7,Hinweise!$E$25:$F$27,2,0)),0)</f>
        <v>0</v>
      </c>
      <c r="J7" s="3" t="s">
        <v>205</v>
      </c>
      <c r="L7" s="3" t="s">
        <v>207</v>
      </c>
    </row>
    <row r="8" spans="1:14" ht="20.25" customHeight="1">
      <c r="A8" s="63">
        <v>3</v>
      </c>
      <c r="B8" s="284" t="str">
        <f>IF(Übersicht!B39=0,"",Übersicht!B39)</f>
        <v/>
      </c>
      <c r="C8" s="61" t="str">
        <f>IF(Übersicht!F39=0,"",Übersicht!F39)</f>
        <v/>
      </c>
      <c r="D8" s="61" t="str">
        <f>IF(Übersicht!E39=0,"",Übersicht!E39)</f>
        <v/>
      </c>
      <c r="E8" s="320"/>
      <c r="F8" s="320"/>
      <c r="G8" s="320"/>
      <c r="H8" s="320"/>
      <c r="I8" s="285">
        <f>_xlfn.IFNA(COUNT(E8:H8)*(VLOOKUP(C8,Hinweise!$E$25:$F$27,2,0)),0)</f>
        <v>0</v>
      </c>
      <c r="J8" s="3" t="s">
        <v>205</v>
      </c>
    </row>
    <row r="9" spans="1:14" ht="20.25" customHeight="1">
      <c r="A9" s="63">
        <v>4</v>
      </c>
      <c r="B9" s="284" t="str">
        <f>IF(Übersicht!B40=0,"",Übersicht!B40)</f>
        <v/>
      </c>
      <c r="C9" s="61" t="str">
        <f>IF(Übersicht!F40=0,"",Übersicht!F40)</f>
        <v/>
      </c>
      <c r="D9" s="61" t="str">
        <f>IF(Übersicht!E40=0,"",Übersicht!E40)</f>
        <v/>
      </c>
      <c r="E9" s="321"/>
      <c r="F9" s="321"/>
      <c r="G9" s="321"/>
      <c r="H9" s="321"/>
      <c r="I9" s="285">
        <f>_xlfn.IFNA(COUNT(E9:H9)*(VLOOKUP(C9,Hinweise!$E$25:$F$27,2,0)),0)</f>
        <v>0</v>
      </c>
    </row>
    <row r="10" spans="1:14" ht="20.25" customHeight="1">
      <c r="A10" s="63">
        <v>5</v>
      </c>
      <c r="B10" s="284" t="str">
        <f>IF(Übersicht!B41=0,"",Übersicht!B41)</f>
        <v/>
      </c>
      <c r="C10" s="61" t="str">
        <f>IF(Übersicht!F41=0,"",Übersicht!F41)</f>
        <v/>
      </c>
      <c r="D10" s="61" t="str">
        <f>IF(Übersicht!E41=0,"",Übersicht!E41)</f>
        <v/>
      </c>
      <c r="E10" s="320"/>
      <c r="F10" s="320"/>
      <c r="G10" s="320"/>
      <c r="H10" s="320"/>
      <c r="I10" s="285">
        <f>_xlfn.IFNA(COUNT(E10:H10)*(VLOOKUP(C10,Hinweise!$E$25:$F$27,2,0)),0)</f>
        <v>0</v>
      </c>
    </row>
    <row r="11" spans="1:14" ht="20.25" customHeight="1" thickBot="1">
      <c r="A11" s="64">
        <v>6</v>
      </c>
      <c r="B11" s="286" t="str">
        <f>IF(Übersicht!B42=0,"",Übersicht!B42)</f>
        <v/>
      </c>
      <c r="C11" s="65" t="str">
        <f>IF(Übersicht!F42=0,"",Übersicht!F42)</f>
        <v/>
      </c>
      <c r="D11" s="65" t="str">
        <f>IF(Übersicht!E42=0,"",Übersicht!E42)</f>
        <v/>
      </c>
      <c r="E11" s="322"/>
      <c r="F11" s="322"/>
      <c r="G11" s="322"/>
      <c r="H11" s="322"/>
      <c r="I11" s="287">
        <f>_xlfn.IFNA(COUNT(E11:H11)*(VLOOKUP(C11,Hinweise!$E$25:$F$27,2,0)),0)</f>
        <v>0</v>
      </c>
      <c r="M11" s="8"/>
      <c r="N11" s="9"/>
    </row>
    <row r="12" spans="1:14" ht="20.25" customHeight="1">
      <c r="C12" s="1"/>
      <c r="D12" s="1"/>
      <c r="E12" s="6"/>
      <c r="F12" s="6"/>
      <c r="G12" s="6"/>
      <c r="L12" s="8"/>
      <c r="M12" s="9"/>
    </row>
    <row r="13" spans="1:14" ht="20.25" customHeight="1">
      <c r="C13" s="1"/>
      <c r="D13" s="1"/>
      <c r="E13" s="6"/>
      <c r="F13" s="6"/>
      <c r="G13" s="6"/>
      <c r="L13" s="8"/>
      <c r="M13" s="9"/>
    </row>
    <row r="14" spans="1:14" ht="20.25" customHeight="1">
      <c r="C14" s="1"/>
      <c r="D14" s="1"/>
      <c r="E14" s="6"/>
      <c r="F14" s="6"/>
      <c r="G14" s="6"/>
      <c r="L14" s="8"/>
      <c r="M14" s="9"/>
    </row>
    <row r="15" spans="1:14" ht="20.25" customHeight="1">
      <c r="C15" s="1"/>
      <c r="D15" s="1"/>
      <c r="E15" s="6"/>
      <c r="F15" s="6"/>
      <c r="G15" s="6"/>
      <c r="L15" s="8"/>
      <c r="M15" s="9"/>
    </row>
    <row r="16" spans="1:14" ht="20.25" customHeight="1">
      <c r="L16" s="8"/>
      <c r="M16" s="9"/>
    </row>
    <row r="17" spans="12:13" ht="20.25" customHeight="1">
      <c r="L17" s="8"/>
      <c r="M17" s="9"/>
    </row>
    <row r="18" spans="12:13" ht="20.25" customHeight="1">
      <c r="L18" s="8"/>
      <c r="M18" s="9"/>
    </row>
    <row r="19" spans="12:13" ht="20.25" customHeight="1"/>
    <row r="20" spans="12:13" ht="20.25" customHeight="1"/>
  </sheetData>
  <sheetProtection algorithmName="SHA-512" hashValue="qbSejPtO7J3QL/jxlnEvGCk7RJSgUrzviyDAGz4oPO7Jf8gxOUUj/rB2R7Whi/jW19j1iHRIUvUsbS9t9L41CA==" saltValue="9lmhxhqR9iiv0EtQRwzZEw==" spinCount="100000" sheet="1" selectLockedCells="1"/>
  <mergeCells count="12">
    <mergeCell ref="E1:F1"/>
    <mergeCell ref="A3:B3"/>
    <mergeCell ref="I3:I5"/>
    <mergeCell ref="A4:B4"/>
    <mergeCell ref="C4:C5"/>
    <mergeCell ref="D4:D5"/>
    <mergeCell ref="E4:E5"/>
    <mergeCell ref="F4:F5"/>
    <mergeCell ref="H4:H5"/>
    <mergeCell ref="G4:G5"/>
    <mergeCell ref="E2:F2"/>
    <mergeCell ref="G2:H2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verticalDpi="300" r:id="rId1"/>
  <headerFooter alignWithMargins="0">
    <oddFooter>&amp;LMeldeanschrift: siehe Ausschreibung&amp;R21. Offene Sächsische Gehörlosen-Sprint-Meisterschaft in Chemnitz 2025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BCADA2CF-FDEC-4D79-9C42-AA1E48DD890F}">
          <x14:formula1>
            <xm:f>Hinweise!$L$8:$L$11</xm:f>
          </x14:formula1>
          <xm:sqref>E4:H5</xm:sqref>
        </x14:dataValidation>
        <x14:dataValidation type="list" allowBlank="1" showInputMessage="1" showErrorMessage="1" xr:uid="{5C5B2DED-C3FE-42B0-A44E-8D5E9E586635}">
          <x14:formula1>
            <xm:f>Hinweise!$I$8:$I$64</xm:f>
          </x14:formula1>
          <xm:sqref>E3:G3</xm:sqref>
        </x14:dataValidation>
        <x14:dataValidation type="list" allowBlank="1" showInputMessage="1" showErrorMessage="1" xr:uid="{E7D13F97-EDF7-443B-A127-786DB617DDAA}">
          <x14:formula1>
            <xm:f>Hinweise!$I$8:$I$68</xm:f>
          </x14:formula1>
          <xm:sqref>H3</xm:sqref>
        </x14:dataValidation>
        <x14:dataValidation type="list" allowBlank="1" showInputMessage="1" showErrorMessage="1" xr:uid="{98C4B8DE-D906-48D5-B33C-6D9917C22C23}">
          <x14:formula1>
            <xm:f>Übersicht!$B$10:$B$27</xm:f>
          </x14:formula1>
          <xm:sqref>J6:M6 J7:L8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00C-BA65-412A-959E-588E8DF4BD88}">
  <dimension ref="A1:Z169"/>
  <sheetViews>
    <sheetView topLeftCell="A4" workbookViewId="0">
      <selection activeCell="E30" sqref="E30"/>
    </sheetView>
  </sheetViews>
  <sheetFormatPr baseColWidth="10" defaultRowHeight="12.75"/>
  <cols>
    <col min="5" max="5" width="28.3984375" customWidth="1"/>
    <col min="6" max="6" width="21.59765625" bestFit="1" customWidth="1"/>
    <col min="7" max="7" width="16.1328125" bestFit="1" customWidth="1"/>
  </cols>
  <sheetData>
    <row r="1" spans="1:26" ht="15">
      <c r="E1" s="38" t="s">
        <v>62</v>
      </c>
      <c r="F1" s="14"/>
      <c r="G1" s="14"/>
      <c r="H1" s="14"/>
      <c r="I1" s="14"/>
      <c r="J1" s="14"/>
      <c r="K1" s="14"/>
      <c r="L1" s="14"/>
      <c r="M1" s="15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">
      <c r="E2" s="23" t="s">
        <v>177</v>
      </c>
      <c r="F2" s="10"/>
      <c r="G2" s="10"/>
      <c r="H2" s="10"/>
      <c r="I2" s="10"/>
      <c r="J2" s="10"/>
      <c r="K2" s="10"/>
      <c r="L2" s="10"/>
      <c r="M2" s="11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">
      <c r="E3" s="23" t="s">
        <v>176</v>
      </c>
      <c r="F3" s="10"/>
      <c r="G3" s="10"/>
      <c r="H3" s="10"/>
      <c r="I3" s="10"/>
      <c r="J3" s="10"/>
      <c r="K3" s="10"/>
      <c r="L3" s="10"/>
      <c r="M3" s="11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4" thickBot="1">
      <c r="E4" s="24" t="s">
        <v>210</v>
      </c>
      <c r="F4" s="12"/>
      <c r="G4" s="12"/>
      <c r="H4" s="12"/>
      <c r="I4" s="12"/>
      <c r="J4" s="12"/>
      <c r="K4" s="12"/>
      <c r="L4" s="12"/>
      <c r="M4" s="13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3.15" thickBot="1"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>
      <c r="E7" s="39" t="s">
        <v>14</v>
      </c>
      <c r="F7" s="10"/>
      <c r="G7" s="39" t="s">
        <v>8</v>
      </c>
      <c r="H7" s="10"/>
      <c r="I7" s="151" t="s">
        <v>4</v>
      </c>
      <c r="J7" s="406" t="s">
        <v>45</v>
      </c>
      <c r="K7" s="407"/>
      <c r="L7" s="406" t="s">
        <v>23</v>
      </c>
      <c r="M7" s="408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>
      <c r="E8" s="25" t="s">
        <v>18</v>
      </c>
      <c r="F8" s="10"/>
      <c r="G8" s="25" t="s">
        <v>20</v>
      </c>
      <c r="H8" s="10"/>
      <c r="I8" s="192">
        <v>1</v>
      </c>
      <c r="J8" s="409" t="s">
        <v>76</v>
      </c>
      <c r="K8" s="410"/>
      <c r="L8" s="16" t="s">
        <v>92</v>
      </c>
      <c r="M8" s="17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4" thickBot="1">
      <c r="E9" s="25" t="s">
        <v>19</v>
      </c>
      <c r="F9" s="10"/>
      <c r="G9" s="26" t="s">
        <v>22</v>
      </c>
      <c r="H9" s="10"/>
      <c r="I9" s="193" t="s">
        <v>57</v>
      </c>
      <c r="J9" s="16" t="s">
        <v>77</v>
      </c>
      <c r="K9" s="18"/>
      <c r="L9" s="16" t="s">
        <v>93</v>
      </c>
      <c r="M9" s="17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4" thickBot="1">
      <c r="E10" s="26" t="s">
        <v>21</v>
      </c>
      <c r="F10" s="10"/>
      <c r="G10" s="10"/>
      <c r="H10" s="10"/>
      <c r="I10" s="193" t="s">
        <v>185</v>
      </c>
      <c r="J10" s="16" t="s">
        <v>78</v>
      </c>
      <c r="K10" s="18"/>
      <c r="L10" s="16" t="s">
        <v>94</v>
      </c>
      <c r="M10" s="1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4" thickBot="1">
      <c r="E11" s="10"/>
      <c r="F11" s="10"/>
      <c r="G11" s="10"/>
      <c r="H11" s="10"/>
      <c r="I11" s="193" t="s">
        <v>27</v>
      </c>
      <c r="J11" s="16" t="s">
        <v>79</v>
      </c>
      <c r="K11" s="18"/>
      <c r="L11" s="16" t="s">
        <v>95</v>
      </c>
      <c r="M11" s="17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">
      <c r="E12" s="40" t="s">
        <v>15</v>
      </c>
      <c r="F12" s="41" t="s">
        <v>49</v>
      </c>
      <c r="G12" s="42" t="s">
        <v>50</v>
      </c>
      <c r="H12" s="10"/>
      <c r="I12" s="193" t="s">
        <v>186</v>
      </c>
      <c r="J12" s="16" t="s">
        <v>80</v>
      </c>
      <c r="K12" s="18"/>
      <c r="L12" s="16"/>
      <c r="M12" s="17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">
      <c r="A13">
        <f t="shared" ref="A13:A20" ca="1" si="0">YEAR(TODAY())-D13</f>
        <v>1970</v>
      </c>
      <c r="D13">
        <v>55</v>
      </c>
      <c r="E13" s="27" t="s">
        <v>75</v>
      </c>
      <c r="F13" s="28">
        <v>4</v>
      </c>
      <c r="G13" s="29"/>
      <c r="H13" s="10"/>
      <c r="I13" s="193" t="s">
        <v>58</v>
      </c>
      <c r="J13" s="16" t="s">
        <v>81</v>
      </c>
      <c r="K13" s="18"/>
      <c r="L13" s="16"/>
      <c r="M13" s="17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>
      <c r="A14">
        <f t="shared" ca="1" si="0"/>
        <v>1985</v>
      </c>
      <c r="D14">
        <v>40</v>
      </c>
      <c r="E14" s="27" t="s">
        <v>160</v>
      </c>
      <c r="F14" s="28">
        <v>4</v>
      </c>
      <c r="G14" s="29"/>
      <c r="H14" s="10"/>
      <c r="I14" s="193" t="s">
        <v>147</v>
      </c>
      <c r="J14" s="16" t="s">
        <v>82</v>
      </c>
      <c r="K14" s="18"/>
      <c r="L14" s="16"/>
      <c r="M14" s="17"/>
      <c r="N14" s="10"/>
      <c r="O14" s="10"/>
      <c r="P14" s="10"/>
      <c r="Q14" s="10"/>
      <c r="R14" s="10"/>
      <c r="S14" s="10"/>
      <c r="T14" s="119"/>
      <c r="U14" s="119"/>
      <c r="V14" s="119"/>
      <c r="W14" s="10"/>
      <c r="X14" s="10"/>
      <c r="Y14" s="10"/>
      <c r="Z14" s="10"/>
    </row>
    <row r="15" spans="1:26" ht="15.75">
      <c r="A15">
        <f t="shared" ca="1" si="0"/>
        <v>1997</v>
      </c>
      <c r="D15">
        <v>28</v>
      </c>
      <c r="E15" s="27" t="s">
        <v>161</v>
      </c>
      <c r="F15" s="28">
        <v>4</v>
      </c>
      <c r="G15" s="29"/>
      <c r="H15" s="10"/>
      <c r="I15" s="193" t="s">
        <v>28</v>
      </c>
      <c r="J15" s="16" t="s">
        <v>83</v>
      </c>
      <c r="K15" s="18"/>
      <c r="L15" s="16"/>
      <c r="M15" s="17"/>
      <c r="N15" s="10"/>
      <c r="O15" s="10"/>
      <c r="P15" s="10"/>
      <c r="Q15" s="10"/>
      <c r="R15" s="10"/>
      <c r="S15" s="10"/>
      <c r="T15" s="119"/>
      <c r="U15" s="119"/>
      <c r="V15" s="119"/>
      <c r="W15" s="10"/>
      <c r="X15" s="10"/>
      <c r="Y15" s="10"/>
      <c r="Z15" s="10"/>
    </row>
    <row r="16" spans="1:26" ht="15.75">
      <c r="A16">
        <f t="shared" ca="1" si="0"/>
        <v>2007</v>
      </c>
      <c r="D16">
        <v>18</v>
      </c>
      <c r="E16" s="27" t="s">
        <v>200</v>
      </c>
      <c r="F16" s="28">
        <v>4</v>
      </c>
      <c r="G16" s="29"/>
      <c r="H16" s="10"/>
      <c r="I16" s="193" t="s">
        <v>187</v>
      </c>
      <c r="J16" s="16" t="s">
        <v>84</v>
      </c>
      <c r="K16" s="18"/>
      <c r="L16" s="16"/>
      <c r="M16" s="17"/>
      <c r="N16" s="10"/>
      <c r="O16" s="10"/>
      <c r="P16" s="10"/>
      <c r="Q16" s="10"/>
      <c r="R16" s="10"/>
      <c r="S16" s="10"/>
      <c r="T16" s="119"/>
      <c r="U16" s="119"/>
      <c r="V16" s="119"/>
      <c r="W16" s="10"/>
      <c r="X16" s="10"/>
      <c r="Y16" s="10"/>
      <c r="Z16" s="10"/>
    </row>
    <row r="17" spans="1:26" ht="15.75">
      <c r="A17">
        <f t="shared" ca="1" si="0"/>
        <v>2009</v>
      </c>
      <c r="D17">
        <v>16</v>
      </c>
      <c r="E17" s="27" t="s">
        <v>199</v>
      </c>
      <c r="F17" s="28">
        <v>3</v>
      </c>
      <c r="G17" s="30">
        <v>6</v>
      </c>
      <c r="H17" s="10"/>
      <c r="I17" s="193" t="s">
        <v>59</v>
      </c>
      <c r="J17" s="16" t="s">
        <v>85</v>
      </c>
      <c r="K17" s="18"/>
      <c r="L17" s="16"/>
      <c r="M17" s="17"/>
      <c r="N17" s="10"/>
      <c r="O17" s="10"/>
      <c r="P17" s="10"/>
      <c r="Q17" s="10"/>
      <c r="R17" s="10"/>
      <c r="S17" s="10"/>
      <c r="T17" s="119"/>
      <c r="U17" s="119"/>
      <c r="V17" s="119"/>
      <c r="W17" s="10"/>
      <c r="X17" s="10"/>
      <c r="Y17" s="10"/>
      <c r="Z17" s="10"/>
    </row>
    <row r="18" spans="1:26" ht="15.75">
      <c r="A18">
        <f t="shared" ca="1" si="0"/>
        <v>2011</v>
      </c>
      <c r="D18">
        <v>14</v>
      </c>
      <c r="E18" s="27" t="s">
        <v>198</v>
      </c>
      <c r="F18" s="28">
        <v>3</v>
      </c>
      <c r="G18" s="30"/>
      <c r="H18" s="10"/>
      <c r="I18" s="194">
        <v>6</v>
      </c>
      <c r="J18" s="16" t="s">
        <v>86</v>
      </c>
      <c r="K18" s="18"/>
      <c r="L18" s="16"/>
      <c r="M18" s="17"/>
      <c r="N18" s="10"/>
      <c r="O18" s="10"/>
      <c r="P18" s="10"/>
      <c r="Q18" s="10"/>
      <c r="R18" s="10"/>
      <c r="S18" s="10"/>
      <c r="T18" s="119"/>
      <c r="U18" s="119"/>
      <c r="V18" s="119"/>
      <c r="W18" s="10"/>
      <c r="X18" s="10"/>
      <c r="Y18" s="10"/>
      <c r="Z18" s="10"/>
    </row>
    <row r="19" spans="1:26" ht="15.75">
      <c r="A19">
        <f t="shared" ca="1" si="0"/>
        <v>2013</v>
      </c>
      <c r="D19">
        <v>12</v>
      </c>
      <c r="E19" s="27" t="s">
        <v>197</v>
      </c>
      <c r="F19" s="28">
        <v>3</v>
      </c>
      <c r="G19" s="30"/>
      <c r="H19" s="10"/>
      <c r="I19" s="193" t="s">
        <v>29</v>
      </c>
      <c r="J19" s="16" t="s">
        <v>87</v>
      </c>
      <c r="K19" s="18"/>
      <c r="L19" s="16"/>
      <c r="M19" s="17"/>
      <c r="N19" s="10"/>
      <c r="O19" s="10"/>
      <c r="P19" s="10"/>
      <c r="Q19" s="10"/>
      <c r="R19" s="10"/>
      <c r="S19" s="10"/>
      <c r="T19" s="119"/>
      <c r="U19" s="119"/>
      <c r="V19" s="119"/>
      <c r="W19" s="10"/>
      <c r="X19" s="10"/>
      <c r="Y19" s="10"/>
      <c r="Z19" s="10"/>
    </row>
    <row r="20" spans="1:26" ht="15.75">
      <c r="A20">
        <f t="shared" ca="1" si="0"/>
        <v>2015</v>
      </c>
      <c r="D20">
        <v>10</v>
      </c>
      <c r="E20" s="27" t="s">
        <v>196</v>
      </c>
      <c r="F20" s="28">
        <v>3</v>
      </c>
      <c r="G20" s="30"/>
      <c r="H20" s="10"/>
      <c r="I20" s="193" t="s">
        <v>153</v>
      </c>
      <c r="J20" s="16" t="s">
        <v>88</v>
      </c>
      <c r="K20" s="18"/>
      <c r="L20" s="16"/>
      <c r="M20" s="17"/>
      <c r="N20" s="10"/>
      <c r="O20" s="10"/>
      <c r="P20" s="10"/>
      <c r="Q20" s="10"/>
      <c r="R20" s="10"/>
      <c r="S20" s="10"/>
      <c r="T20" s="119"/>
      <c r="U20" s="119"/>
      <c r="V20" s="119"/>
      <c r="W20" s="10"/>
      <c r="X20" s="10"/>
      <c r="Y20" s="10"/>
      <c r="Z20" s="10"/>
    </row>
    <row r="21" spans="1:26" ht="16.149999999999999" thickBot="1">
      <c r="A21">
        <f ca="1">YEAR(TODAY())-D21</f>
        <v>2017</v>
      </c>
      <c r="D21">
        <v>8</v>
      </c>
      <c r="E21" s="31" t="s">
        <v>195</v>
      </c>
      <c r="F21" s="32">
        <v>3</v>
      </c>
      <c r="G21" s="33"/>
      <c r="H21" s="10"/>
      <c r="I21" s="193" t="s">
        <v>60</v>
      </c>
      <c r="J21" s="16" t="s">
        <v>89</v>
      </c>
      <c r="K21" s="18"/>
      <c r="L21" s="16"/>
      <c r="M21" s="17"/>
      <c r="N21" s="10"/>
      <c r="O21" s="10"/>
      <c r="P21" s="10"/>
      <c r="Q21" s="10"/>
      <c r="R21" s="10"/>
      <c r="S21" s="10"/>
      <c r="T21" s="119"/>
      <c r="U21" s="119"/>
      <c r="V21" s="119"/>
      <c r="W21" s="10"/>
      <c r="X21" s="10"/>
      <c r="Y21" s="10"/>
      <c r="Z21" s="10"/>
    </row>
    <row r="22" spans="1:26" ht="15.75" thickBot="1">
      <c r="E22" s="10"/>
      <c r="F22" s="10"/>
      <c r="G22" s="10"/>
      <c r="H22" s="10"/>
      <c r="I22" s="193" t="s">
        <v>188</v>
      </c>
      <c r="J22" s="16" t="s">
        <v>90</v>
      </c>
      <c r="K22" s="18"/>
      <c r="L22" s="16"/>
      <c r="M22" s="17"/>
      <c r="N22" s="10"/>
      <c r="O22" s="10"/>
      <c r="P22" s="10"/>
      <c r="Q22" s="10"/>
      <c r="R22" s="10"/>
      <c r="S22" s="10"/>
      <c r="T22" s="120"/>
      <c r="U22" s="120"/>
      <c r="V22" s="10"/>
      <c r="W22" s="10"/>
      <c r="X22" s="10"/>
      <c r="Y22" s="10"/>
      <c r="Z22" s="10"/>
    </row>
    <row r="23" spans="1:26" ht="15.4" thickBot="1">
      <c r="E23" s="404" t="s">
        <v>13</v>
      </c>
      <c r="F23" s="405"/>
      <c r="G23" s="10"/>
      <c r="H23" s="10"/>
      <c r="I23" s="193" t="s">
        <v>30</v>
      </c>
      <c r="J23" s="16" t="s">
        <v>91</v>
      </c>
      <c r="K23" s="18"/>
      <c r="L23" s="16"/>
      <c r="M23" s="17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">
      <c r="E24" s="43" t="s">
        <v>16</v>
      </c>
      <c r="F24" s="44" t="s">
        <v>17</v>
      </c>
      <c r="G24" s="10"/>
      <c r="H24" s="10"/>
      <c r="I24" s="193" t="s">
        <v>189</v>
      </c>
      <c r="J24" s="16" t="s">
        <v>148</v>
      </c>
      <c r="K24" s="18"/>
      <c r="L24" s="16"/>
      <c r="M24" s="17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">
      <c r="E25" s="34" t="s">
        <v>151</v>
      </c>
      <c r="F25" s="35">
        <v>13</v>
      </c>
      <c r="G25" s="10"/>
      <c r="H25" s="10"/>
      <c r="I25" s="193" t="s">
        <v>61</v>
      </c>
      <c r="J25" s="16" t="s">
        <v>149</v>
      </c>
      <c r="K25" s="18"/>
      <c r="L25" s="16"/>
      <c r="M25" s="19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">
      <c r="E26" s="36" t="s">
        <v>150</v>
      </c>
      <c r="F26" s="35">
        <v>13</v>
      </c>
      <c r="G26" s="10"/>
      <c r="H26" s="10"/>
      <c r="I26" s="193" t="s">
        <v>154</v>
      </c>
      <c r="J26" s="16" t="s">
        <v>159</v>
      </c>
      <c r="K26" s="18"/>
      <c r="L26" s="16"/>
      <c r="M26" s="1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4" thickBot="1">
      <c r="E27" s="118" t="s">
        <v>42</v>
      </c>
      <c r="F27" s="37">
        <v>12</v>
      </c>
      <c r="G27" s="10"/>
      <c r="H27" s="10"/>
      <c r="I27" s="193" t="s">
        <v>31</v>
      </c>
      <c r="J27" s="16"/>
      <c r="K27" s="18"/>
      <c r="L27" s="16"/>
      <c r="M27" s="1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">
      <c r="E28" s="10"/>
      <c r="F28" s="10"/>
      <c r="G28" s="10"/>
      <c r="H28" s="10"/>
      <c r="I28" s="193" t="s">
        <v>190</v>
      </c>
      <c r="J28" s="16"/>
      <c r="K28" s="18"/>
      <c r="L28" s="16"/>
      <c r="M28" s="19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">
      <c r="E29" s="10" t="s">
        <v>70</v>
      </c>
      <c r="F29" s="10"/>
      <c r="G29" s="10"/>
      <c r="H29" s="10"/>
      <c r="I29" s="193" t="s">
        <v>156</v>
      </c>
      <c r="J29" s="16"/>
      <c r="K29" s="18"/>
      <c r="L29" s="16"/>
      <c r="M29" s="1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">
      <c r="E30" s="10" t="s">
        <v>69</v>
      </c>
      <c r="F30" s="10"/>
      <c r="G30" s="10"/>
      <c r="H30" s="10"/>
      <c r="I30" s="194">
        <v>12</v>
      </c>
      <c r="J30" s="16"/>
      <c r="K30" s="18"/>
      <c r="L30" s="16"/>
      <c r="M30" s="19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">
      <c r="E31" s="10" t="s">
        <v>71</v>
      </c>
      <c r="F31" s="10"/>
      <c r="G31" s="10"/>
      <c r="H31" s="10"/>
      <c r="I31" s="193" t="s">
        <v>32</v>
      </c>
      <c r="J31" s="16"/>
      <c r="K31" s="18"/>
      <c r="L31" s="16"/>
      <c r="M31" s="19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">
      <c r="E32" s="10" t="s">
        <v>72</v>
      </c>
      <c r="F32" s="10"/>
      <c r="G32" s="10"/>
      <c r="H32" s="10"/>
      <c r="I32" s="193" t="s">
        <v>191</v>
      </c>
      <c r="J32" s="16"/>
      <c r="K32" s="18"/>
      <c r="L32" s="16"/>
      <c r="M32" s="19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5:26" ht="15">
      <c r="E33" s="10"/>
      <c r="F33" s="10"/>
      <c r="G33" s="10"/>
      <c r="H33" s="10"/>
      <c r="I33" s="193" t="s">
        <v>51</v>
      </c>
      <c r="J33" s="16"/>
      <c r="K33" s="18"/>
      <c r="L33" s="16"/>
      <c r="M33" s="19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5:26" ht="15">
      <c r="E34" s="10"/>
      <c r="F34" s="10"/>
      <c r="G34" s="10"/>
      <c r="H34" s="10"/>
      <c r="I34" s="194">
        <v>14</v>
      </c>
      <c r="J34" s="16"/>
      <c r="K34" s="18"/>
      <c r="L34" s="16"/>
      <c r="M34" s="19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5:26" ht="15">
      <c r="E35" s="10"/>
      <c r="F35" s="10"/>
      <c r="G35" s="10"/>
      <c r="H35" s="10"/>
      <c r="I35" s="193" t="s">
        <v>33</v>
      </c>
      <c r="J35" s="16"/>
      <c r="K35" s="18"/>
      <c r="L35" s="16"/>
      <c r="M35" s="1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5:26" ht="15">
      <c r="E36" s="10"/>
      <c r="F36" s="10"/>
      <c r="G36" s="10"/>
      <c r="H36" s="10"/>
      <c r="I36" s="193" t="s">
        <v>192</v>
      </c>
      <c r="J36" s="16"/>
      <c r="K36" s="18"/>
      <c r="L36" s="16"/>
      <c r="M36" s="1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5:26" ht="15">
      <c r="E37" s="10"/>
      <c r="F37" s="10"/>
      <c r="G37" s="10"/>
      <c r="H37" s="10"/>
      <c r="I37" s="193" t="s">
        <v>52</v>
      </c>
      <c r="J37" s="16"/>
      <c r="K37" s="18"/>
      <c r="L37" s="16"/>
      <c r="M37" s="19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5:26" ht="15.4" thickBot="1">
      <c r="E38" s="10"/>
      <c r="F38" s="10"/>
      <c r="G38" s="10"/>
      <c r="H38" s="10"/>
      <c r="I38" s="194">
        <v>16</v>
      </c>
      <c r="J38" s="20"/>
      <c r="K38" s="21"/>
      <c r="L38" s="20"/>
      <c r="M38" s="22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5:26" ht="15">
      <c r="E39" s="10"/>
      <c r="F39" s="10"/>
      <c r="G39" s="10"/>
      <c r="H39" s="10"/>
      <c r="I39" s="193" t="s">
        <v>34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5:26" ht="15">
      <c r="E40" s="10"/>
      <c r="F40" s="10"/>
      <c r="G40" s="10"/>
      <c r="H40" s="10"/>
      <c r="I40" s="194">
        <v>17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5:26" ht="15">
      <c r="E41" s="10"/>
      <c r="F41" s="10"/>
      <c r="G41" s="10"/>
      <c r="H41" s="10"/>
      <c r="I41" s="193" t="s">
        <v>53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5:26" ht="15">
      <c r="E42" s="10"/>
      <c r="F42" s="10"/>
      <c r="G42" s="10"/>
      <c r="H42" s="10"/>
      <c r="I42" s="193" t="s">
        <v>193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5:26" ht="15">
      <c r="E43" s="10"/>
      <c r="F43" s="10"/>
      <c r="G43" s="10"/>
      <c r="H43" s="10"/>
      <c r="I43" s="193" t="s">
        <v>35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5:26" ht="15">
      <c r="E44" s="10"/>
      <c r="F44" s="10"/>
      <c r="G44" s="10"/>
      <c r="H44" s="10"/>
      <c r="I44" s="194">
        <v>19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5:26" ht="15">
      <c r="E45" s="10"/>
      <c r="F45" s="10"/>
      <c r="G45" s="10"/>
      <c r="H45" s="10"/>
      <c r="I45" s="193" t="s">
        <v>54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5:26" ht="15">
      <c r="E46" s="10"/>
      <c r="F46" s="10"/>
      <c r="G46" s="10"/>
      <c r="H46" s="10"/>
      <c r="I46" s="193">
        <v>20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5:26" ht="15">
      <c r="E47" s="10"/>
      <c r="F47" s="10"/>
      <c r="G47" s="10"/>
      <c r="H47" s="10"/>
      <c r="I47" s="194" t="s">
        <v>139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5:26" ht="15">
      <c r="E48" s="10"/>
      <c r="F48" s="10"/>
      <c r="G48" s="10"/>
      <c r="H48" s="10"/>
      <c r="I48" s="194">
        <v>21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9:13" ht="15">
      <c r="I49" s="194" t="s">
        <v>178</v>
      </c>
      <c r="J49" s="10"/>
      <c r="K49" s="10"/>
      <c r="L49" s="10"/>
      <c r="M49" s="10"/>
    </row>
    <row r="50" spans="9:13" ht="15">
      <c r="I50" s="194">
        <v>22</v>
      </c>
      <c r="J50" s="10"/>
      <c r="K50" s="10"/>
      <c r="L50" s="10"/>
      <c r="M50" s="10"/>
    </row>
    <row r="51" spans="9:13" ht="15">
      <c r="I51" s="195" t="s">
        <v>96</v>
      </c>
      <c r="J51" s="10"/>
      <c r="K51" s="10"/>
      <c r="L51" s="10"/>
      <c r="M51" s="10"/>
    </row>
    <row r="52" spans="9:13" ht="15">
      <c r="I52" s="195">
        <v>23</v>
      </c>
      <c r="J52" s="10"/>
      <c r="K52" s="10"/>
      <c r="L52" s="10"/>
      <c r="M52" s="10"/>
    </row>
    <row r="53" spans="9:13" ht="15">
      <c r="I53" s="195" t="s">
        <v>179</v>
      </c>
      <c r="J53" s="10"/>
      <c r="K53" s="10"/>
      <c r="L53" s="10"/>
      <c r="M53" s="10"/>
    </row>
    <row r="54" spans="9:13" ht="15">
      <c r="I54" s="195">
        <v>24</v>
      </c>
      <c r="J54" s="10"/>
      <c r="K54" s="10"/>
      <c r="L54" s="10"/>
      <c r="M54" s="10"/>
    </row>
    <row r="55" spans="9:13" ht="15">
      <c r="I55" s="195" t="s">
        <v>194</v>
      </c>
      <c r="J55" s="10"/>
      <c r="K55" s="10"/>
      <c r="L55" s="10"/>
      <c r="M55" s="10"/>
    </row>
    <row r="56" spans="9:13" ht="15">
      <c r="I56" s="195">
        <v>25</v>
      </c>
      <c r="J56" s="10"/>
      <c r="K56" s="10"/>
      <c r="L56" s="10"/>
      <c r="M56" s="10"/>
    </row>
    <row r="57" spans="9:13" ht="15">
      <c r="I57" s="195" t="s">
        <v>158</v>
      </c>
    </row>
    <row r="58" spans="9:13" ht="15">
      <c r="I58" s="195">
        <v>26</v>
      </c>
    </row>
    <row r="59" spans="9:13" ht="15">
      <c r="I59" s="195" t="s">
        <v>180</v>
      </c>
    </row>
    <row r="60" spans="9:13" ht="15">
      <c r="I60" s="195">
        <v>27</v>
      </c>
    </row>
    <row r="61" spans="9:13" ht="15">
      <c r="I61" s="195" t="s">
        <v>181</v>
      </c>
    </row>
    <row r="62" spans="9:13" ht="15">
      <c r="I62" s="195">
        <v>28</v>
      </c>
    </row>
    <row r="63" spans="9:13" ht="15">
      <c r="I63" s="195" t="s">
        <v>182</v>
      </c>
    </row>
    <row r="64" spans="9:13" ht="15">
      <c r="I64" s="195">
        <v>29</v>
      </c>
    </row>
    <row r="65" spans="9:9" ht="15">
      <c r="I65" s="195" t="s">
        <v>183</v>
      </c>
    </row>
    <row r="66" spans="9:9" ht="15">
      <c r="I66" s="195">
        <v>30</v>
      </c>
    </row>
    <row r="67" spans="9:9" ht="15">
      <c r="I67" s="195" t="s">
        <v>184</v>
      </c>
    </row>
    <row r="68" spans="9:9" ht="15">
      <c r="I68" s="196">
        <v>31</v>
      </c>
    </row>
    <row r="69" spans="9:9" ht="15">
      <c r="I69" s="228"/>
    </row>
    <row r="100" spans="1:7" ht="13.15" thickBot="1"/>
    <row r="101" spans="1:7" ht="15">
      <c r="A101" s="245" t="s">
        <v>208</v>
      </c>
      <c r="B101" s="246">
        <v>2025</v>
      </c>
      <c r="C101" s="245"/>
      <c r="E101" s="40" t="s">
        <v>15</v>
      </c>
      <c r="F101" s="41" t="s">
        <v>49</v>
      </c>
      <c r="G101" s="42" t="s">
        <v>50</v>
      </c>
    </row>
    <row r="102" spans="1:7" ht="15">
      <c r="A102" s="246">
        <f>$B$101-D102</f>
        <v>1950</v>
      </c>
      <c r="B102" s="246" t="str">
        <f t="shared" ref="B102:B121" si="1">$A$122&amp;" u. früher"</f>
        <v>1970 u. früher</v>
      </c>
      <c r="C102">
        <v>55</v>
      </c>
      <c r="D102">
        <v>75</v>
      </c>
      <c r="E102" s="242" t="str">
        <f>"AK "&amp;C102&amp;" (Jg.: "&amp;B102&amp;")"</f>
        <v>AK 55 (Jg.: 1970 u. früher)</v>
      </c>
      <c r="F102" s="243">
        <v>4</v>
      </c>
      <c r="G102" s="244"/>
    </row>
    <row r="103" spans="1:7" ht="15">
      <c r="A103" s="246">
        <f>$B$101-D103</f>
        <v>1951</v>
      </c>
      <c r="B103" s="246" t="str">
        <f t="shared" si="1"/>
        <v>1970 u. früher</v>
      </c>
      <c r="C103">
        <v>55</v>
      </c>
      <c r="D103">
        <f t="shared" ref="D103:D104" si="2">D104+1</f>
        <v>74</v>
      </c>
      <c r="E103" s="242" t="str">
        <f>"AK "&amp;C103&amp;" (Jg.: "&amp;B103&amp;")"</f>
        <v>AK 55 (Jg.: 1970 u. früher)</v>
      </c>
      <c r="F103" s="243">
        <v>4</v>
      </c>
      <c r="G103" s="244"/>
    </row>
    <row r="104" spans="1:7" ht="15">
      <c r="A104" s="246">
        <f>$B$101-D104</f>
        <v>1952</v>
      </c>
      <c r="B104" s="246" t="str">
        <f t="shared" si="1"/>
        <v>1970 u. früher</v>
      </c>
      <c r="C104">
        <v>55</v>
      </c>
      <c r="D104">
        <f t="shared" si="2"/>
        <v>73</v>
      </c>
      <c r="E104" s="242" t="str">
        <f>"AK "&amp;C104&amp;" (Jg.: "&amp;B104&amp;")"</f>
        <v>AK 55 (Jg.: 1970 u. früher)</v>
      </c>
      <c r="F104" s="243">
        <v>4</v>
      </c>
      <c r="G104" s="244"/>
    </row>
    <row r="105" spans="1:7" ht="15">
      <c r="A105" s="246">
        <f>$B$101-D105</f>
        <v>1953</v>
      </c>
      <c r="B105" t="str">
        <f t="shared" si="1"/>
        <v>1970 u. früher</v>
      </c>
      <c r="C105">
        <v>55</v>
      </c>
      <c r="D105">
        <f t="shared" ref="D105:D120" si="3">D106+1</f>
        <v>72</v>
      </c>
      <c r="E105" s="27" t="str">
        <f>"AK "&amp;C105&amp;" (Jg.: "&amp;B105&amp;")"</f>
        <v>AK 55 (Jg.: 1970 u. früher)</v>
      </c>
      <c r="F105" s="243">
        <v>4</v>
      </c>
      <c r="G105" s="244"/>
    </row>
    <row r="106" spans="1:7" ht="15">
      <c r="A106" s="246">
        <f t="shared" ref="A106:A121" si="4">$B$101-D106</f>
        <v>1954</v>
      </c>
      <c r="B106" t="str">
        <f t="shared" si="1"/>
        <v>1970 u. früher</v>
      </c>
      <c r="C106">
        <v>55</v>
      </c>
      <c r="D106">
        <f t="shared" si="3"/>
        <v>71</v>
      </c>
      <c r="E106" s="27" t="str">
        <f t="shared" ref="E106:E121" si="5">"AK "&amp;C106&amp;" (Jg.: "&amp;B106&amp;")"</f>
        <v>AK 55 (Jg.: 1970 u. früher)</v>
      </c>
      <c r="F106" s="243">
        <v>4</v>
      </c>
      <c r="G106" s="244"/>
    </row>
    <row r="107" spans="1:7" ht="15">
      <c r="A107" s="246">
        <f t="shared" si="4"/>
        <v>1955</v>
      </c>
      <c r="B107" t="str">
        <f t="shared" si="1"/>
        <v>1970 u. früher</v>
      </c>
      <c r="C107">
        <v>55</v>
      </c>
      <c r="D107">
        <f t="shared" si="3"/>
        <v>70</v>
      </c>
      <c r="E107" s="27" t="str">
        <f t="shared" si="5"/>
        <v>AK 55 (Jg.: 1970 u. früher)</v>
      </c>
      <c r="F107" s="243">
        <v>4</v>
      </c>
      <c r="G107" s="244"/>
    </row>
    <row r="108" spans="1:7" ht="15">
      <c r="A108" s="246">
        <f t="shared" si="4"/>
        <v>1956</v>
      </c>
      <c r="B108" t="str">
        <f t="shared" si="1"/>
        <v>1970 u. früher</v>
      </c>
      <c r="C108">
        <v>55</v>
      </c>
      <c r="D108">
        <f t="shared" si="3"/>
        <v>69</v>
      </c>
      <c r="E108" s="27" t="str">
        <f t="shared" si="5"/>
        <v>AK 55 (Jg.: 1970 u. früher)</v>
      </c>
      <c r="F108" s="243">
        <v>4</v>
      </c>
      <c r="G108" s="244"/>
    </row>
    <row r="109" spans="1:7" ht="15">
      <c r="A109" s="246">
        <f t="shared" si="4"/>
        <v>1957</v>
      </c>
      <c r="B109" t="str">
        <f t="shared" si="1"/>
        <v>1970 u. früher</v>
      </c>
      <c r="C109">
        <v>55</v>
      </c>
      <c r="D109">
        <f t="shared" si="3"/>
        <v>68</v>
      </c>
      <c r="E109" s="27" t="str">
        <f t="shared" si="5"/>
        <v>AK 55 (Jg.: 1970 u. früher)</v>
      </c>
      <c r="F109" s="243">
        <v>4</v>
      </c>
      <c r="G109" s="244"/>
    </row>
    <row r="110" spans="1:7" ht="15">
      <c r="A110" s="246">
        <f t="shared" si="4"/>
        <v>1958</v>
      </c>
      <c r="B110" t="str">
        <f t="shared" si="1"/>
        <v>1970 u. früher</v>
      </c>
      <c r="C110">
        <v>55</v>
      </c>
      <c r="D110">
        <f t="shared" si="3"/>
        <v>67</v>
      </c>
      <c r="E110" s="27" t="str">
        <f t="shared" si="5"/>
        <v>AK 55 (Jg.: 1970 u. früher)</v>
      </c>
      <c r="F110" s="243">
        <v>4</v>
      </c>
      <c r="G110" s="244"/>
    </row>
    <row r="111" spans="1:7" ht="15">
      <c r="A111" s="246">
        <f t="shared" si="4"/>
        <v>1959</v>
      </c>
      <c r="B111" t="str">
        <f t="shared" si="1"/>
        <v>1970 u. früher</v>
      </c>
      <c r="C111">
        <v>55</v>
      </c>
      <c r="D111">
        <f t="shared" si="3"/>
        <v>66</v>
      </c>
      <c r="E111" s="27" t="str">
        <f t="shared" si="5"/>
        <v>AK 55 (Jg.: 1970 u. früher)</v>
      </c>
      <c r="F111" s="243">
        <v>4</v>
      </c>
      <c r="G111" s="244"/>
    </row>
    <row r="112" spans="1:7" ht="15">
      <c r="A112" s="246">
        <f t="shared" si="4"/>
        <v>1960</v>
      </c>
      <c r="B112" t="str">
        <f t="shared" si="1"/>
        <v>1970 u. früher</v>
      </c>
      <c r="C112">
        <v>55</v>
      </c>
      <c r="D112">
        <f t="shared" si="3"/>
        <v>65</v>
      </c>
      <c r="E112" s="27" t="str">
        <f t="shared" si="5"/>
        <v>AK 55 (Jg.: 1970 u. früher)</v>
      </c>
      <c r="F112" s="243">
        <v>4</v>
      </c>
      <c r="G112" s="244"/>
    </row>
    <row r="113" spans="1:7" ht="15">
      <c r="A113" s="246">
        <f t="shared" si="4"/>
        <v>1961</v>
      </c>
      <c r="B113" t="str">
        <f t="shared" si="1"/>
        <v>1970 u. früher</v>
      </c>
      <c r="C113">
        <v>55</v>
      </c>
      <c r="D113">
        <f t="shared" si="3"/>
        <v>64</v>
      </c>
      <c r="E113" s="27" t="str">
        <f t="shared" si="5"/>
        <v>AK 55 (Jg.: 1970 u. früher)</v>
      </c>
      <c r="F113" s="243">
        <v>4</v>
      </c>
      <c r="G113" s="244"/>
    </row>
    <row r="114" spans="1:7" ht="15">
      <c r="A114" s="246">
        <f t="shared" si="4"/>
        <v>1962</v>
      </c>
      <c r="B114" t="str">
        <f t="shared" si="1"/>
        <v>1970 u. früher</v>
      </c>
      <c r="C114">
        <v>55</v>
      </c>
      <c r="D114">
        <f t="shared" si="3"/>
        <v>63</v>
      </c>
      <c r="E114" s="27" t="str">
        <f t="shared" si="5"/>
        <v>AK 55 (Jg.: 1970 u. früher)</v>
      </c>
      <c r="F114" s="243">
        <v>4</v>
      </c>
      <c r="G114" s="244"/>
    </row>
    <row r="115" spans="1:7" ht="15">
      <c r="A115" s="246">
        <f t="shared" si="4"/>
        <v>1963</v>
      </c>
      <c r="B115" t="str">
        <f t="shared" si="1"/>
        <v>1970 u. früher</v>
      </c>
      <c r="C115">
        <v>55</v>
      </c>
      <c r="D115">
        <f t="shared" si="3"/>
        <v>62</v>
      </c>
      <c r="E115" s="27" t="str">
        <f t="shared" si="5"/>
        <v>AK 55 (Jg.: 1970 u. früher)</v>
      </c>
      <c r="F115" s="243">
        <v>4</v>
      </c>
      <c r="G115" s="244"/>
    </row>
    <row r="116" spans="1:7" ht="15">
      <c r="A116" s="246">
        <f t="shared" si="4"/>
        <v>1964</v>
      </c>
      <c r="B116" t="str">
        <f t="shared" si="1"/>
        <v>1970 u. früher</v>
      </c>
      <c r="C116">
        <v>55</v>
      </c>
      <c r="D116">
        <f t="shared" si="3"/>
        <v>61</v>
      </c>
      <c r="E116" s="27" t="str">
        <f t="shared" si="5"/>
        <v>AK 55 (Jg.: 1970 u. früher)</v>
      </c>
      <c r="F116" s="243">
        <v>4</v>
      </c>
      <c r="G116" s="244"/>
    </row>
    <row r="117" spans="1:7" ht="15">
      <c r="A117" s="246">
        <f t="shared" si="4"/>
        <v>1965</v>
      </c>
      <c r="B117" t="str">
        <f t="shared" si="1"/>
        <v>1970 u. früher</v>
      </c>
      <c r="C117">
        <v>55</v>
      </c>
      <c r="D117">
        <f t="shared" si="3"/>
        <v>60</v>
      </c>
      <c r="E117" s="27" t="str">
        <f t="shared" si="5"/>
        <v>AK 55 (Jg.: 1970 u. früher)</v>
      </c>
      <c r="F117" s="243">
        <v>4</v>
      </c>
      <c r="G117" s="244"/>
    </row>
    <row r="118" spans="1:7" ht="15">
      <c r="A118" s="246">
        <f t="shared" si="4"/>
        <v>1966</v>
      </c>
      <c r="B118" t="str">
        <f t="shared" si="1"/>
        <v>1970 u. früher</v>
      </c>
      <c r="C118">
        <v>55</v>
      </c>
      <c r="D118">
        <f t="shared" si="3"/>
        <v>59</v>
      </c>
      <c r="E118" s="27" t="str">
        <f t="shared" si="5"/>
        <v>AK 55 (Jg.: 1970 u. früher)</v>
      </c>
      <c r="F118" s="243">
        <v>4</v>
      </c>
      <c r="G118" s="244"/>
    </row>
    <row r="119" spans="1:7" ht="15">
      <c r="A119" s="246">
        <f t="shared" si="4"/>
        <v>1967</v>
      </c>
      <c r="B119" t="str">
        <f t="shared" si="1"/>
        <v>1970 u. früher</v>
      </c>
      <c r="C119">
        <v>55</v>
      </c>
      <c r="D119">
        <f t="shared" si="3"/>
        <v>58</v>
      </c>
      <c r="E119" s="27" t="str">
        <f t="shared" si="5"/>
        <v>AK 55 (Jg.: 1970 u. früher)</v>
      </c>
      <c r="F119" s="243">
        <v>4</v>
      </c>
      <c r="G119" s="244"/>
    </row>
    <row r="120" spans="1:7" ht="15">
      <c r="A120" s="246">
        <f t="shared" si="4"/>
        <v>1968</v>
      </c>
      <c r="B120" t="str">
        <f t="shared" si="1"/>
        <v>1970 u. früher</v>
      </c>
      <c r="C120">
        <v>55</v>
      </c>
      <c r="D120">
        <f t="shared" si="3"/>
        <v>57</v>
      </c>
      <c r="E120" s="27" t="str">
        <f t="shared" si="5"/>
        <v>AK 55 (Jg.: 1970 u. früher)</v>
      </c>
      <c r="F120" s="243">
        <v>4</v>
      </c>
      <c r="G120" s="244"/>
    </row>
    <row r="121" spans="1:7" ht="15">
      <c r="A121" s="246">
        <f t="shared" si="4"/>
        <v>1969</v>
      </c>
      <c r="B121" t="str">
        <f t="shared" si="1"/>
        <v>1970 u. früher</v>
      </c>
      <c r="C121">
        <v>55</v>
      </c>
      <c r="D121">
        <f>D122+1</f>
        <v>56</v>
      </c>
      <c r="E121" s="27" t="str">
        <f t="shared" si="5"/>
        <v>AK 55 (Jg.: 1970 u. früher)</v>
      </c>
      <c r="F121" s="243">
        <v>4</v>
      </c>
      <c r="G121" s="244"/>
    </row>
    <row r="122" spans="1:7" ht="15">
      <c r="A122" s="246">
        <f>$B$101-D122</f>
        <v>1970</v>
      </c>
      <c r="B122" t="str">
        <f>$A$122&amp;" u. früher"</f>
        <v>1970 u. früher</v>
      </c>
      <c r="C122">
        <v>55</v>
      </c>
      <c r="D122">
        <v>55</v>
      </c>
      <c r="E122" s="27" t="str">
        <f>"AK "&amp;C122&amp;" (Jg.: "&amp;B122&amp;")"</f>
        <v>AK 55 (Jg.: 1970 u. früher)</v>
      </c>
      <c r="F122" s="243">
        <v>4</v>
      </c>
      <c r="G122" s="244"/>
    </row>
    <row r="123" spans="1:7" ht="15">
      <c r="A123" s="246">
        <f t="shared" ref="A123:A169" si="6">$B$101-D123</f>
        <v>1971</v>
      </c>
      <c r="B123" t="str">
        <f>$A$123&amp;" - "&amp;$A$138</f>
        <v>1971 - 1986</v>
      </c>
      <c r="C123">
        <v>40</v>
      </c>
      <c r="D123">
        <v>54</v>
      </c>
      <c r="E123" s="27" t="str">
        <f t="shared" ref="E123:E169" si="7">"AK "&amp;C123&amp;" (Jg.: "&amp;B123&amp;")"</f>
        <v>AK 40 (Jg.: 1971 - 1986)</v>
      </c>
      <c r="F123" s="243">
        <v>4</v>
      </c>
      <c r="G123" s="244"/>
    </row>
    <row r="124" spans="1:7" ht="15">
      <c r="A124" s="246">
        <f t="shared" si="6"/>
        <v>1972</v>
      </c>
      <c r="B124" t="str">
        <f t="shared" ref="B124:B138" si="8">$A$123&amp;" - "&amp;$A$138</f>
        <v>1971 - 1986</v>
      </c>
      <c r="C124">
        <v>40</v>
      </c>
      <c r="D124">
        <v>53</v>
      </c>
      <c r="E124" s="27" t="str">
        <f t="shared" si="7"/>
        <v>AK 40 (Jg.: 1971 - 1986)</v>
      </c>
      <c r="F124" s="243">
        <v>4</v>
      </c>
      <c r="G124" s="244"/>
    </row>
    <row r="125" spans="1:7" ht="15">
      <c r="A125" s="246">
        <f t="shared" si="6"/>
        <v>1973</v>
      </c>
      <c r="B125" t="str">
        <f t="shared" si="8"/>
        <v>1971 - 1986</v>
      </c>
      <c r="C125">
        <v>40</v>
      </c>
      <c r="D125">
        <v>52</v>
      </c>
      <c r="E125" s="27" t="str">
        <f t="shared" si="7"/>
        <v>AK 40 (Jg.: 1971 - 1986)</v>
      </c>
      <c r="F125" s="243">
        <v>4</v>
      </c>
      <c r="G125" s="244"/>
    </row>
    <row r="126" spans="1:7" ht="15">
      <c r="A126" s="246">
        <f t="shared" si="6"/>
        <v>1974</v>
      </c>
      <c r="B126" t="str">
        <f t="shared" si="8"/>
        <v>1971 - 1986</v>
      </c>
      <c r="C126">
        <v>40</v>
      </c>
      <c r="D126">
        <v>51</v>
      </c>
      <c r="E126" s="27" t="str">
        <f t="shared" si="7"/>
        <v>AK 40 (Jg.: 1971 - 1986)</v>
      </c>
      <c r="F126" s="243">
        <v>4</v>
      </c>
      <c r="G126" s="244"/>
    </row>
    <row r="127" spans="1:7" ht="15">
      <c r="A127" s="246">
        <f t="shared" si="6"/>
        <v>1975</v>
      </c>
      <c r="B127" t="str">
        <f t="shared" si="8"/>
        <v>1971 - 1986</v>
      </c>
      <c r="C127">
        <v>40</v>
      </c>
      <c r="D127">
        <v>50</v>
      </c>
      <c r="E127" s="27" t="str">
        <f t="shared" si="7"/>
        <v>AK 40 (Jg.: 1971 - 1986)</v>
      </c>
      <c r="F127" s="243">
        <v>4</v>
      </c>
      <c r="G127" s="244"/>
    </row>
    <row r="128" spans="1:7" ht="15">
      <c r="A128" s="246">
        <f t="shared" si="6"/>
        <v>1976</v>
      </c>
      <c r="B128" t="str">
        <f t="shared" si="8"/>
        <v>1971 - 1986</v>
      </c>
      <c r="C128">
        <v>40</v>
      </c>
      <c r="D128">
        <v>49</v>
      </c>
      <c r="E128" s="27" t="str">
        <f t="shared" si="7"/>
        <v>AK 40 (Jg.: 1971 - 1986)</v>
      </c>
      <c r="F128" s="243">
        <v>4</v>
      </c>
      <c r="G128" s="244"/>
    </row>
    <row r="129" spans="1:7" ht="15">
      <c r="A129" s="246">
        <f t="shared" si="6"/>
        <v>1977</v>
      </c>
      <c r="B129" t="str">
        <f t="shared" si="8"/>
        <v>1971 - 1986</v>
      </c>
      <c r="C129">
        <v>40</v>
      </c>
      <c r="D129">
        <v>48</v>
      </c>
      <c r="E129" s="27" t="str">
        <f t="shared" si="7"/>
        <v>AK 40 (Jg.: 1971 - 1986)</v>
      </c>
      <c r="F129" s="243">
        <v>4</v>
      </c>
      <c r="G129" s="244"/>
    </row>
    <row r="130" spans="1:7" ht="15">
      <c r="A130" s="246">
        <f t="shared" si="6"/>
        <v>1978</v>
      </c>
      <c r="B130" t="str">
        <f t="shared" si="8"/>
        <v>1971 - 1986</v>
      </c>
      <c r="C130">
        <v>40</v>
      </c>
      <c r="D130">
        <v>47</v>
      </c>
      <c r="E130" s="27" t="str">
        <f t="shared" si="7"/>
        <v>AK 40 (Jg.: 1971 - 1986)</v>
      </c>
      <c r="F130" s="243">
        <v>4</v>
      </c>
      <c r="G130" s="244"/>
    </row>
    <row r="131" spans="1:7" ht="15">
      <c r="A131" s="246">
        <f t="shared" si="6"/>
        <v>1979</v>
      </c>
      <c r="B131" t="str">
        <f t="shared" si="8"/>
        <v>1971 - 1986</v>
      </c>
      <c r="C131">
        <v>40</v>
      </c>
      <c r="D131">
        <v>46</v>
      </c>
      <c r="E131" s="27" t="str">
        <f t="shared" si="7"/>
        <v>AK 40 (Jg.: 1971 - 1986)</v>
      </c>
      <c r="F131" s="243">
        <v>4</v>
      </c>
      <c r="G131" s="244"/>
    </row>
    <row r="132" spans="1:7" ht="15">
      <c r="A132" s="246">
        <f t="shared" si="6"/>
        <v>1980</v>
      </c>
      <c r="B132" t="str">
        <f t="shared" si="8"/>
        <v>1971 - 1986</v>
      </c>
      <c r="C132">
        <v>40</v>
      </c>
      <c r="D132">
        <v>45</v>
      </c>
      <c r="E132" s="27" t="str">
        <f t="shared" si="7"/>
        <v>AK 40 (Jg.: 1971 - 1986)</v>
      </c>
      <c r="F132" s="243">
        <v>4</v>
      </c>
      <c r="G132" s="244"/>
    </row>
    <row r="133" spans="1:7" ht="15">
      <c r="A133" s="246">
        <f t="shared" si="6"/>
        <v>1981</v>
      </c>
      <c r="B133" t="str">
        <f t="shared" si="8"/>
        <v>1971 - 1986</v>
      </c>
      <c r="C133">
        <v>40</v>
      </c>
      <c r="D133">
        <v>44</v>
      </c>
      <c r="E133" s="27" t="str">
        <f t="shared" si="7"/>
        <v>AK 40 (Jg.: 1971 - 1986)</v>
      </c>
      <c r="F133" s="243">
        <v>4</v>
      </c>
      <c r="G133" s="244"/>
    </row>
    <row r="134" spans="1:7" ht="15">
      <c r="A134" s="246">
        <f t="shared" si="6"/>
        <v>1982</v>
      </c>
      <c r="B134" t="str">
        <f t="shared" si="8"/>
        <v>1971 - 1986</v>
      </c>
      <c r="C134">
        <v>40</v>
      </c>
      <c r="D134">
        <v>43</v>
      </c>
      <c r="E134" s="27" t="str">
        <f t="shared" si="7"/>
        <v>AK 40 (Jg.: 1971 - 1986)</v>
      </c>
      <c r="F134" s="243">
        <v>4</v>
      </c>
      <c r="G134" s="244"/>
    </row>
    <row r="135" spans="1:7" ht="15">
      <c r="A135" s="246">
        <f t="shared" si="6"/>
        <v>1983</v>
      </c>
      <c r="B135" t="str">
        <f t="shared" si="8"/>
        <v>1971 - 1986</v>
      </c>
      <c r="C135">
        <v>40</v>
      </c>
      <c r="D135">
        <v>42</v>
      </c>
      <c r="E135" s="27" t="str">
        <f t="shared" si="7"/>
        <v>AK 40 (Jg.: 1971 - 1986)</v>
      </c>
      <c r="F135" s="243">
        <v>4</v>
      </c>
      <c r="G135" s="244"/>
    </row>
    <row r="136" spans="1:7" ht="15">
      <c r="A136" s="246">
        <f t="shared" si="6"/>
        <v>1984</v>
      </c>
      <c r="B136" t="str">
        <f t="shared" si="8"/>
        <v>1971 - 1986</v>
      </c>
      <c r="C136">
        <v>40</v>
      </c>
      <c r="D136">
        <v>41</v>
      </c>
      <c r="E136" s="27" t="str">
        <f t="shared" si="7"/>
        <v>AK 40 (Jg.: 1971 - 1986)</v>
      </c>
      <c r="F136" s="243">
        <v>4</v>
      </c>
      <c r="G136" s="244"/>
    </row>
    <row r="137" spans="1:7" ht="15">
      <c r="A137" s="246">
        <f t="shared" si="6"/>
        <v>1985</v>
      </c>
      <c r="B137" t="str">
        <f t="shared" si="8"/>
        <v>1971 - 1986</v>
      </c>
      <c r="C137">
        <v>40</v>
      </c>
      <c r="D137">
        <v>40</v>
      </c>
      <c r="E137" s="27" t="str">
        <f t="shared" si="7"/>
        <v>AK 40 (Jg.: 1971 - 1986)</v>
      </c>
      <c r="F137" s="243">
        <v>4</v>
      </c>
      <c r="G137" s="244"/>
    </row>
    <row r="138" spans="1:7" ht="15">
      <c r="A138" s="246">
        <f t="shared" si="6"/>
        <v>1986</v>
      </c>
      <c r="B138" t="str">
        <f t="shared" si="8"/>
        <v>1971 - 1986</v>
      </c>
      <c r="C138">
        <v>40</v>
      </c>
      <c r="D138">
        <v>39</v>
      </c>
      <c r="E138" s="27" t="str">
        <f t="shared" si="7"/>
        <v>AK 40 (Jg.: 1971 - 1986)</v>
      </c>
      <c r="F138" s="243">
        <v>4</v>
      </c>
      <c r="G138" s="244"/>
    </row>
    <row r="139" spans="1:7" ht="15">
      <c r="A139" s="246">
        <f t="shared" si="6"/>
        <v>1987</v>
      </c>
      <c r="B139" t="str">
        <f>$A$139&amp;" - "&amp;$A$149</f>
        <v>1987 - 1997</v>
      </c>
      <c r="C139">
        <v>28</v>
      </c>
      <c r="D139">
        <v>38</v>
      </c>
      <c r="E139" s="27" t="str">
        <f t="shared" si="7"/>
        <v>AK 28 (Jg.: 1987 - 1997)</v>
      </c>
      <c r="F139" s="243">
        <v>4</v>
      </c>
      <c r="G139" s="244"/>
    </row>
    <row r="140" spans="1:7" ht="15">
      <c r="A140" s="246">
        <f t="shared" si="6"/>
        <v>1988</v>
      </c>
      <c r="B140" t="str">
        <f t="shared" ref="B140:B149" si="9">$A$139&amp;" - "&amp;$A$149</f>
        <v>1987 - 1997</v>
      </c>
      <c r="C140">
        <v>28</v>
      </c>
      <c r="D140">
        <v>37</v>
      </c>
      <c r="E140" s="27" t="str">
        <f t="shared" si="7"/>
        <v>AK 28 (Jg.: 1987 - 1997)</v>
      </c>
      <c r="F140" s="243">
        <v>4</v>
      </c>
      <c r="G140" s="244"/>
    </row>
    <row r="141" spans="1:7" ht="15">
      <c r="A141" s="246">
        <f t="shared" si="6"/>
        <v>1989</v>
      </c>
      <c r="B141" t="str">
        <f t="shared" si="9"/>
        <v>1987 - 1997</v>
      </c>
      <c r="C141">
        <v>28</v>
      </c>
      <c r="D141">
        <v>36</v>
      </c>
      <c r="E141" s="27" t="str">
        <f t="shared" si="7"/>
        <v>AK 28 (Jg.: 1987 - 1997)</v>
      </c>
      <c r="F141" s="243">
        <v>4</v>
      </c>
      <c r="G141" s="244"/>
    </row>
    <row r="142" spans="1:7" ht="15">
      <c r="A142" s="246">
        <f t="shared" si="6"/>
        <v>1990</v>
      </c>
      <c r="B142" t="str">
        <f t="shared" si="9"/>
        <v>1987 - 1997</v>
      </c>
      <c r="C142">
        <v>28</v>
      </c>
      <c r="D142">
        <v>35</v>
      </c>
      <c r="E142" s="27" t="str">
        <f t="shared" si="7"/>
        <v>AK 28 (Jg.: 1987 - 1997)</v>
      </c>
      <c r="F142" s="243">
        <v>4</v>
      </c>
      <c r="G142" s="244"/>
    </row>
    <row r="143" spans="1:7" ht="15">
      <c r="A143" s="246">
        <f t="shared" si="6"/>
        <v>1991</v>
      </c>
      <c r="B143" t="str">
        <f t="shared" si="9"/>
        <v>1987 - 1997</v>
      </c>
      <c r="C143">
        <v>28</v>
      </c>
      <c r="D143">
        <v>34</v>
      </c>
      <c r="E143" s="27" t="str">
        <f t="shared" si="7"/>
        <v>AK 28 (Jg.: 1987 - 1997)</v>
      </c>
      <c r="F143" s="243">
        <v>4</v>
      </c>
      <c r="G143" s="244"/>
    </row>
    <row r="144" spans="1:7" ht="15">
      <c r="A144" s="246">
        <f t="shared" si="6"/>
        <v>1992</v>
      </c>
      <c r="B144" t="str">
        <f t="shared" si="9"/>
        <v>1987 - 1997</v>
      </c>
      <c r="C144">
        <v>28</v>
      </c>
      <c r="D144">
        <v>33</v>
      </c>
      <c r="E144" s="27" t="str">
        <f t="shared" si="7"/>
        <v>AK 28 (Jg.: 1987 - 1997)</v>
      </c>
      <c r="F144" s="243">
        <v>4</v>
      </c>
      <c r="G144" s="244"/>
    </row>
    <row r="145" spans="1:7" ht="15">
      <c r="A145" s="246">
        <f t="shared" si="6"/>
        <v>1993</v>
      </c>
      <c r="B145" t="str">
        <f t="shared" si="9"/>
        <v>1987 - 1997</v>
      </c>
      <c r="C145">
        <v>28</v>
      </c>
      <c r="D145">
        <v>32</v>
      </c>
      <c r="E145" s="27" t="str">
        <f t="shared" si="7"/>
        <v>AK 28 (Jg.: 1987 - 1997)</v>
      </c>
      <c r="F145" s="243">
        <v>4</v>
      </c>
      <c r="G145" s="244"/>
    </row>
    <row r="146" spans="1:7" ht="15">
      <c r="A146" s="246">
        <f t="shared" si="6"/>
        <v>1994</v>
      </c>
      <c r="B146" t="str">
        <f t="shared" si="9"/>
        <v>1987 - 1997</v>
      </c>
      <c r="C146">
        <v>28</v>
      </c>
      <c r="D146">
        <v>31</v>
      </c>
      <c r="E146" s="27" t="str">
        <f t="shared" si="7"/>
        <v>AK 28 (Jg.: 1987 - 1997)</v>
      </c>
      <c r="F146" s="243">
        <v>4</v>
      </c>
      <c r="G146" s="244"/>
    </row>
    <row r="147" spans="1:7" ht="15">
      <c r="A147" s="246">
        <f t="shared" si="6"/>
        <v>1995</v>
      </c>
      <c r="B147" t="str">
        <f t="shared" si="9"/>
        <v>1987 - 1997</v>
      </c>
      <c r="C147">
        <v>28</v>
      </c>
      <c r="D147">
        <v>30</v>
      </c>
      <c r="E147" s="27" t="str">
        <f t="shared" si="7"/>
        <v>AK 28 (Jg.: 1987 - 1997)</v>
      </c>
      <c r="F147" s="243">
        <v>4</v>
      </c>
      <c r="G147" s="244"/>
    </row>
    <row r="148" spans="1:7" ht="15">
      <c r="A148" s="246">
        <f t="shared" si="6"/>
        <v>1996</v>
      </c>
      <c r="B148" t="str">
        <f t="shared" si="9"/>
        <v>1987 - 1997</v>
      </c>
      <c r="C148">
        <v>28</v>
      </c>
      <c r="D148">
        <v>29</v>
      </c>
      <c r="E148" s="27" t="str">
        <f t="shared" si="7"/>
        <v>AK 28 (Jg.: 1987 - 1997)</v>
      </c>
      <c r="F148" s="243">
        <v>4</v>
      </c>
      <c r="G148" s="244"/>
    </row>
    <row r="149" spans="1:7" ht="15">
      <c r="A149" s="246">
        <f t="shared" si="6"/>
        <v>1997</v>
      </c>
      <c r="B149" t="str">
        <f t="shared" si="9"/>
        <v>1987 - 1997</v>
      </c>
      <c r="C149">
        <v>28</v>
      </c>
      <c r="D149">
        <v>28</v>
      </c>
      <c r="E149" s="27" t="str">
        <f t="shared" si="7"/>
        <v>AK 28 (Jg.: 1987 - 1997)</v>
      </c>
      <c r="F149" s="243">
        <v>4</v>
      </c>
      <c r="G149" s="244"/>
    </row>
    <row r="150" spans="1:7" ht="15">
      <c r="A150" s="246">
        <f t="shared" si="6"/>
        <v>1998</v>
      </c>
      <c r="B150" t="str">
        <f>$A$150&amp;" - "&amp;$A$159</f>
        <v>1998 - 2007</v>
      </c>
      <c r="C150">
        <v>18</v>
      </c>
      <c r="D150">
        <v>27</v>
      </c>
      <c r="E150" s="27" t="str">
        <f t="shared" si="7"/>
        <v>AK 18 (Jg.: 1998 - 2007)</v>
      </c>
      <c r="F150" s="243">
        <v>4</v>
      </c>
      <c r="G150" s="244"/>
    </row>
    <row r="151" spans="1:7" ht="15">
      <c r="A151" s="246">
        <f t="shared" si="6"/>
        <v>1999</v>
      </c>
      <c r="B151" t="str">
        <f t="shared" ref="B151:B159" si="10">$A$150&amp;" - "&amp;$A$159</f>
        <v>1998 - 2007</v>
      </c>
      <c r="C151">
        <v>18</v>
      </c>
      <c r="D151">
        <v>26</v>
      </c>
      <c r="E151" s="27" t="str">
        <f t="shared" si="7"/>
        <v>AK 18 (Jg.: 1998 - 2007)</v>
      </c>
      <c r="F151" s="243">
        <v>4</v>
      </c>
      <c r="G151" s="244"/>
    </row>
    <row r="152" spans="1:7" ht="15">
      <c r="A152" s="246">
        <f t="shared" si="6"/>
        <v>2000</v>
      </c>
      <c r="B152" t="str">
        <f t="shared" si="10"/>
        <v>1998 - 2007</v>
      </c>
      <c r="C152">
        <v>18</v>
      </c>
      <c r="D152">
        <v>25</v>
      </c>
      <c r="E152" s="27" t="str">
        <f t="shared" si="7"/>
        <v>AK 18 (Jg.: 1998 - 2007)</v>
      </c>
      <c r="F152" s="243">
        <v>4</v>
      </c>
      <c r="G152" s="244"/>
    </row>
    <row r="153" spans="1:7" ht="15">
      <c r="A153" s="246">
        <f t="shared" si="6"/>
        <v>2001</v>
      </c>
      <c r="B153" t="str">
        <f t="shared" si="10"/>
        <v>1998 - 2007</v>
      </c>
      <c r="C153">
        <v>18</v>
      </c>
      <c r="D153">
        <v>24</v>
      </c>
      <c r="E153" s="27" t="str">
        <f t="shared" si="7"/>
        <v>AK 18 (Jg.: 1998 - 2007)</v>
      </c>
      <c r="F153" s="28">
        <v>4</v>
      </c>
      <c r="G153" s="29"/>
    </row>
    <row r="154" spans="1:7" ht="15">
      <c r="A154" s="246">
        <f t="shared" si="6"/>
        <v>2002</v>
      </c>
      <c r="B154" t="str">
        <f t="shared" si="10"/>
        <v>1998 - 2007</v>
      </c>
      <c r="C154">
        <v>18</v>
      </c>
      <c r="D154">
        <v>23</v>
      </c>
      <c r="E154" s="27" t="str">
        <f t="shared" si="7"/>
        <v>AK 18 (Jg.: 1998 - 2007)</v>
      </c>
      <c r="F154" s="28">
        <v>4</v>
      </c>
      <c r="G154" s="29"/>
    </row>
    <row r="155" spans="1:7" ht="15">
      <c r="A155" s="246">
        <f t="shared" si="6"/>
        <v>2003</v>
      </c>
      <c r="B155" t="str">
        <f t="shared" si="10"/>
        <v>1998 - 2007</v>
      </c>
      <c r="C155">
        <v>18</v>
      </c>
      <c r="D155">
        <v>22</v>
      </c>
      <c r="E155" s="27" t="str">
        <f t="shared" si="7"/>
        <v>AK 18 (Jg.: 1998 - 2007)</v>
      </c>
      <c r="F155" s="28">
        <v>4</v>
      </c>
      <c r="G155" s="29"/>
    </row>
    <row r="156" spans="1:7" ht="15">
      <c r="A156" s="246">
        <f t="shared" si="6"/>
        <v>2004</v>
      </c>
      <c r="B156" t="str">
        <f t="shared" si="10"/>
        <v>1998 - 2007</v>
      </c>
      <c r="C156">
        <v>18</v>
      </c>
      <c r="D156">
        <v>21</v>
      </c>
      <c r="E156" s="27" t="str">
        <f t="shared" si="7"/>
        <v>AK 18 (Jg.: 1998 - 2007)</v>
      </c>
      <c r="F156" s="28">
        <v>4</v>
      </c>
      <c r="G156" s="29"/>
    </row>
    <row r="157" spans="1:7" ht="15">
      <c r="A157" s="246">
        <f t="shared" si="6"/>
        <v>2005</v>
      </c>
      <c r="B157" t="str">
        <f t="shared" si="10"/>
        <v>1998 - 2007</v>
      </c>
      <c r="C157">
        <v>18</v>
      </c>
      <c r="D157">
        <v>20</v>
      </c>
      <c r="E157" s="27" t="str">
        <f t="shared" si="7"/>
        <v>AK 18 (Jg.: 1998 - 2007)</v>
      </c>
      <c r="F157" s="28">
        <v>4</v>
      </c>
      <c r="G157" s="29"/>
    </row>
    <row r="158" spans="1:7" ht="15">
      <c r="A158" s="246">
        <f t="shared" si="6"/>
        <v>2006</v>
      </c>
      <c r="B158" t="str">
        <f t="shared" si="10"/>
        <v>1998 - 2007</v>
      </c>
      <c r="C158">
        <v>18</v>
      </c>
      <c r="D158">
        <v>19</v>
      </c>
      <c r="E158" s="27" t="str">
        <f t="shared" si="7"/>
        <v>AK 18 (Jg.: 1998 - 2007)</v>
      </c>
      <c r="F158" s="28">
        <v>4</v>
      </c>
      <c r="G158" s="29"/>
    </row>
    <row r="159" spans="1:7" ht="15">
      <c r="A159" s="246">
        <f t="shared" si="6"/>
        <v>2007</v>
      </c>
      <c r="B159" t="str">
        <f t="shared" si="10"/>
        <v>1998 - 2007</v>
      </c>
      <c r="C159">
        <v>18</v>
      </c>
      <c r="D159">
        <v>18</v>
      </c>
      <c r="E159" s="27" t="str">
        <f t="shared" si="7"/>
        <v>AK 18 (Jg.: 1998 - 2007)</v>
      </c>
      <c r="F159" s="28">
        <v>4</v>
      </c>
      <c r="G159" s="29"/>
    </row>
    <row r="160" spans="1:7" ht="15">
      <c r="A160" s="246">
        <f t="shared" si="6"/>
        <v>2008</v>
      </c>
      <c r="B160" t="str">
        <f t="shared" ref="B160:B167" si="11">IF(C160&lt;&gt;C159,A160&amp;" -"&amp;A161,B159)</f>
        <v>2008 -2009</v>
      </c>
      <c r="C160">
        <v>16</v>
      </c>
      <c r="D160">
        <v>17</v>
      </c>
      <c r="E160" s="27" t="str">
        <f t="shared" si="7"/>
        <v>AK 16 (Jg.: 2008 -2009)</v>
      </c>
      <c r="F160" s="28">
        <v>3</v>
      </c>
      <c r="G160" s="29"/>
    </row>
    <row r="161" spans="1:7" ht="15">
      <c r="A161" s="246">
        <f t="shared" si="6"/>
        <v>2009</v>
      </c>
      <c r="B161" t="str">
        <f t="shared" si="11"/>
        <v>2008 -2009</v>
      </c>
      <c r="C161">
        <v>16</v>
      </c>
      <c r="D161">
        <v>16</v>
      </c>
      <c r="E161" s="27" t="str">
        <f t="shared" si="7"/>
        <v>AK 16 (Jg.: 2008 -2009)</v>
      </c>
      <c r="F161" s="28">
        <v>3</v>
      </c>
      <c r="G161" s="29"/>
    </row>
    <row r="162" spans="1:7" ht="15">
      <c r="A162" s="246">
        <f t="shared" si="6"/>
        <v>2010</v>
      </c>
      <c r="B162" t="str">
        <f t="shared" si="11"/>
        <v>2010 -2011</v>
      </c>
      <c r="C162">
        <v>14</v>
      </c>
      <c r="D162">
        <v>15</v>
      </c>
      <c r="E162" s="27" t="str">
        <f t="shared" si="7"/>
        <v>AK 14 (Jg.: 2010 -2011)</v>
      </c>
      <c r="F162" s="28">
        <v>3</v>
      </c>
      <c r="G162" s="29"/>
    </row>
    <row r="163" spans="1:7" ht="15">
      <c r="A163" s="246">
        <f t="shared" si="6"/>
        <v>2011</v>
      </c>
      <c r="B163" t="str">
        <f t="shared" si="11"/>
        <v>2010 -2011</v>
      </c>
      <c r="C163">
        <v>14</v>
      </c>
      <c r="D163">
        <v>14</v>
      </c>
      <c r="E163" s="27" t="str">
        <f t="shared" si="7"/>
        <v>AK 14 (Jg.: 2010 -2011)</v>
      </c>
      <c r="F163" s="28">
        <v>3</v>
      </c>
      <c r="G163" s="29"/>
    </row>
    <row r="164" spans="1:7" ht="15">
      <c r="A164" s="246">
        <f t="shared" si="6"/>
        <v>2012</v>
      </c>
      <c r="B164" t="str">
        <f t="shared" si="11"/>
        <v>2012 -2013</v>
      </c>
      <c r="C164">
        <v>12</v>
      </c>
      <c r="D164">
        <v>13</v>
      </c>
      <c r="E164" s="27" t="str">
        <f t="shared" si="7"/>
        <v>AK 12 (Jg.: 2012 -2013)</v>
      </c>
      <c r="F164" s="28">
        <v>3</v>
      </c>
      <c r="G164" s="30">
        <v>6</v>
      </c>
    </row>
    <row r="165" spans="1:7" ht="15">
      <c r="A165" s="246">
        <f t="shared" si="6"/>
        <v>2013</v>
      </c>
      <c r="B165" t="str">
        <f t="shared" si="11"/>
        <v>2012 -2013</v>
      </c>
      <c r="C165">
        <v>12</v>
      </c>
      <c r="D165">
        <v>12</v>
      </c>
      <c r="E165" s="27" t="str">
        <f t="shared" si="7"/>
        <v>AK 12 (Jg.: 2012 -2013)</v>
      </c>
      <c r="F165" s="28">
        <v>3</v>
      </c>
      <c r="G165" s="30"/>
    </row>
    <row r="166" spans="1:7" ht="15">
      <c r="A166" s="246">
        <f t="shared" si="6"/>
        <v>2014</v>
      </c>
      <c r="B166" t="str">
        <f t="shared" si="11"/>
        <v>2014 -2015</v>
      </c>
      <c r="C166">
        <v>10</v>
      </c>
      <c r="D166">
        <v>11</v>
      </c>
      <c r="E166" s="27" t="str">
        <f t="shared" si="7"/>
        <v>AK 10 (Jg.: 2014 -2015)</v>
      </c>
      <c r="F166" s="28">
        <v>3</v>
      </c>
      <c r="G166" s="30"/>
    </row>
    <row r="167" spans="1:7" ht="15">
      <c r="A167" s="246">
        <f t="shared" si="6"/>
        <v>2015</v>
      </c>
      <c r="B167" t="str">
        <f t="shared" si="11"/>
        <v>2014 -2015</v>
      </c>
      <c r="C167">
        <v>10</v>
      </c>
      <c r="D167">
        <v>10</v>
      </c>
      <c r="E167" s="27" t="str">
        <f t="shared" si="7"/>
        <v>AK 10 (Jg.: 2014 -2015)</v>
      </c>
      <c r="F167" s="28">
        <v>3</v>
      </c>
      <c r="G167" s="30"/>
    </row>
    <row r="168" spans="1:7" ht="15.4" thickBot="1">
      <c r="A168" s="246">
        <f t="shared" si="6"/>
        <v>2016</v>
      </c>
      <c r="B168" t="str">
        <f>IF(C168&lt;&gt;C167,A168&amp;" -"&amp;A169,B167)</f>
        <v>2016 -2017</v>
      </c>
      <c r="C168">
        <v>8</v>
      </c>
      <c r="D168">
        <v>9</v>
      </c>
      <c r="E168" s="31" t="str">
        <f t="shared" si="7"/>
        <v>AK 8 (Jg.: 2016 -2017)</v>
      </c>
      <c r="F168" s="32">
        <v>3</v>
      </c>
      <c r="G168" s="30"/>
    </row>
    <row r="169" spans="1:7" ht="15.4" thickBot="1">
      <c r="A169" s="246">
        <f t="shared" si="6"/>
        <v>2017</v>
      </c>
      <c r="B169" t="str">
        <f>IF(C169&lt;&gt;C168,A169&amp;" -"&amp;A170,B168)</f>
        <v>2016 -2017</v>
      </c>
      <c r="C169">
        <v>8</v>
      </c>
      <c r="D169">
        <v>8</v>
      </c>
      <c r="E169" s="31" t="str">
        <f t="shared" si="7"/>
        <v>AK 8 (Jg.: 2016 -2017)</v>
      </c>
      <c r="F169" s="32">
        <v>3</v>
      </c>
      <c r="G169" s="33"/>
    </row>
  </sheetData>
  <mergeCells count="4">
    <mergeCell ref="E23:F23"/>
    <mergeCell ref="J7:K7"/>
    <mergeCell ref="L7:M7"/>
    <mergeCell ref="J8:K8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7275-F384-4FE1-BF8B-721C1DE2690D}">
  <sheetPr>
    <pageSetUpPr fitToPage="1"/>
  </sheetPr>
  <dimension ref="A1:AK54"/>
  <sheetViews>
    <sheetView zoomScaleNormal="100" workbookViewId="0">
      <selection activeCell="A19" activeCellId="3" sqref="A13 A15 A17 A19"/>
    </sheetView>
  </sheetViews>
  <sheetFormatPr baseColWidth="10" defaultRowHeight="12.75"/>
  <cols>
    <col min="1" max="1" width="17.3984375" bestFit="1" customWidth="1"/>
    <col min="2" max="37" width="4.73046875" customWidth="1"/>
  </cols>
  <sheetData>
    <row r="1" spans="1:37">
      <c r="A1" s="461" t="s">
        <v>175</v>
      </c>
      <c r="B1" s="416" t="s">
        <v>128</v>
      </c>
      <c r="C1" s="453"/>
      <c r="D1" s="453"/>
      <c r="E1" s="454"/>
      <c r="F1" s="458" t="s">
        <v>127</v>
      </c>
      <c r="G1" s="453"/>
      <c r="H1" s="453"/>
      <c r="I1" s="454"/>
      <c r="J1" s="458" t="s">
        <v>126</v>
      </c>
      <c r="K1" s="453"/>
      <c r="L1" s="453"/>
      <c r="M1" s="454"/>
      <c r="N1" s="458" t="s">
        <v>125</v>
      </c>
      <c r="O1" s="453"/>
      <c r="P1" s="453"/>
      <c r="Q1" s="454"/>
      <c r="R1" s="458" t="s">
        <v>124</v>
      </c>
      <c r="S1" s="453"/>
      <c r="T1" s="453"/>
      <c r="U1" s="454"/>
      <c r="V1" s="458" t="s">
        <v>129</v>
      </c>
      <c r="W1" s="453"/>
      <c r="X1" s="453"/>
      <c r="Y1" s="454"/>
      <c r="Z1" s="458" t="s">
        <v>130</v>
      </c>
      <c r="AA1" s="453"/>
      <c r="AB1" s="453"/>
      <c r="AC1" s="454"/>
      <c r="AD1" s="458" t="s">
        <v>135</v>
      </c>
      <c r="AE1" s="453"/>
      <c r="AF1" s="453"/>
      <c r="AG1" s="454"/>
      <c r="AH1" s="458" t="s">
        <v>131</v>
      </c>
      <c r="AI1" s="453"/>
      <c r="AJ1" s="453"/>
      <c r="AK1" s="454"/>
    </row>
    <row r="2" spans="1:37" ht="12.75" hidden="1" customHeight="1">
      <c r="A2" s="462"/>
      <c r="B2" s="455" t="s">
        <v>20</v>
      </c>
      <c r="C2" s="456"/>
      <c r="D2" s="457" t="s">
        <v>22</v>
      </c>
      <c r="E2" s="456"/>
      <c r="F2" s="457" t="s">
        <v>20</v>
      </c>
      <c r="G2" s="456"/>
      <c r="H2" s="457" t="s">
        <v>22</v>
      </c>
      <c r="I2" s="456"/>
      <c r="J2" s="457" t="s">
        <v>20</v>
      </c>
      <c r="K2" s="456"/>
      <c r="L2" s="457" t="s">
        <v>22</v>
      </c>
      <c r="M2" s="456"/>
      <c r="N2" s="457" t="s">
        <v>20</v>
      </c>
      <c r="O2" s="456"/>
      <c r="P2" s="457" t="s">
        <v>22</v>
      </c>
      <c r="Q2" s="456"/>
      <c r="R2" s="457" t="s">
        <v>20</v>
      </c>
      <c r="S2" s="456"/>
      <c r="T2" s="457" t="s">
        <v>22</v>
      </c>
      <c r="U2" s="456"/>
      <c r="V2" s="457" t="s">
        <v>20</v>
      </c>
      <c r="W2" s="456"/>
      <c r="X2" s="457" t="s">
        <v>22</v>
      </c>
      <c r="Y2" s="456"/>
      <c r="Z2" s="457" t="s">
        <v>20</v>
      </c>
      <c r="AA2" s="456"/>
      <c r="AB2" s="457" t="s">
        <v>22</v>
      </c>
      <c r="AC2" s="456"/>
      <c r="AD2" s="457" t="s">
        <v>20</v>
      </c>
      <c r="AE2" s="456"/>
      <c r="AF2" s="457" t="s">
        <v>22</v>
      </c>
      <c r="AG2" s="456"/>
      <c r="AH2" s="457" t="s">
        <v>20</v>
      </c>
      <c r="AI2" s="456"/>
      <c r="AJ2" s="457" t="s">
        <v>22</v>
      </c>
      <c r="AK2" s="456"/>
    </row>
    <row r="3" spans="1:37" ht="17.649999999999999" thickBot="1">
      <c r="A3" s="463"/>
      <c r="B3" s="430" t="s">
        <v>134</v>
      </c>
      <c r="C3" s="431"/>
      <c r="D3" s="430" t="s">
        <v>133</v>
      </c>
      <c r="E3" s="431"/>
      <c r="F3" s="430" t="s">
        <v>134</v>
      </c>
      <c r="G3" s="431"/>
      <c r="H3" s="430" t="s">
        <v>133</v>
      </c>
      <c r="I3" s="431"/>
      <c r="J3" s="430" t="s">
        <v>134</v>
      </c>
      <c r="K3" s="431"/>
      <c r="L3" s="430" t="s">
        <v>133</v>
      </c>
      <c r="M3" s="431"/>
      <c r="N3" s="430" t="s">
        <v>134</v>
      </c>
      <c r="O3" s="431"/>
      <c r="P3" s="430" t="s">
        <v>133</v>
      </c>
      <c r="Q3" s="431"/>
      <c r="R3" s="430" t="s">
        <v>134</v>
      </c>
      <c r="S3" s="431"/>
      <c r="T3" s="430" t="s">
        <v>133</v>
      </c>
      <c r="U3" s="431"/>
      <c r="V3" s="430" t="s">
        <v>134</v>
      </c>
      <c r="W3" s="431"/>
      <c r="X3" s="430" t="s">
        <v>133</v>
      </c>
      <c r="Y3" s="431"/>
      <c r="Z3" s="430" t="s">
        <v>134</v>
      </c>
      <c r="AA3" s="431"/>
      <c r="AB3" s="430" t="s">
        <v>133</v>
      </c>
      <c r="AC3" s="431"/>
      <c r="AD3" s="430" t="s">
        <v>134</v>
      </c>
      <c r="AE3" s="431"/>
      <c r="AF3" s="430" t="s">
        <v>133</v>
      </c>
      <c r="AG3" s="431"/>
      <c r="AH3" s="430" t="s">
        <v>134</v>
      </c>
      <c r="AI3" s="431"/>
      <c r="AJ3" s="430" t="s">
        <v>133</v>
      </c>
      <c r="AK3" s="431"/>
    </row>
    <row r="4" spans="1:37" ht="22.5" customHeight="1">
      <c r="A4" s="190" t="str">
        <f>'Einzel Meisterschaft'!E4</f>
        <v>100m Lagen</v>
      </c>
      <c r="B4" s="434"/>
      <c r="C4" s="436"/>
      <c r="D4" s="434"/>
      <c r="E4" s="436"/>
      <c r="F4" s="434"/>
      <c r="G4" s="436"/>
      <c r="H4" s="434"/>
      <c r="I4" s="436"/>
      <c r="J4" s="434"/>
      <c r="K4" s="436"/>
      <c r="L4" s="434"/>
      <c r="M4" s="436"/>
      <c r="N4" s="434"/>
      <c r="O4" s="436"/>
      <c r="P4" s="434"/>
      <c r="Q4" s="436"/>
      <c r="R4" s="434"/>
      <c r="S4" s="436"/>
      <c r="T4" s="434"/>
      <c r="U4" s="436"/>
      <c r="V4" s="434"/>
      <c r="W4" s="436"/>
      <c r="X4" s="434"/>
      <c r="Y4" s="436"/>
      <c r="Z4" s="434"/>
      <c r="AA4" s="436"/>
      <c r="AB4" s="434"/>
      <c r="AC4" s="436"/>
      <c r="AD4" s="434"/>
      <c r="AE4" s="436"/>
      <c r="AF4" s="434"/>
      <c r="AG4" s="436"/>
      <c r="AH4" s="434"/>
      <c r="AI4" s="436"/>
      <c r="AJ4" s="434"/>
      <c r="AK4" s="436"/>
    </row>
    <row r="5" spans="1:37" ht="22.5" customHeight="1" thickBot="1">
      <c r="A5" s="189" t="str">
        <f>'Einzel Meisterschaft'!F4</f>
        <v>25 m Rückenbeine</v>
      </c>
      <c r="B5" s="443"/>
      <c r="C5" s="444"/>
      <c r="D5" s="443"/>
      <c r="E5" s="444"/>
      <c r="F5" s="443"/>
      <c r="G5" s="444"/>
      <c r="H5" s="443"/>
      <c r="I5" s="444"/>
      <c r="J5" s="443"/>
      <c r="K5" s="444"/>
      <c r="L5" s="443"/>
      <c r="M5" s="444"/>
      <c r="N5" s="443"/>
      <c r="O5" s="444"/>
      <c r="P5" s="443"/>
      <c r="Q5" s="444"/>
      <c r="R5" s="443"/>
      <c r="S5" s="444"/>
      <c r="T5" s="443"/>
      <c r="U5" s="444"/>
      <c r="V5" s="443"/>
      <c r="W5" s="444"/>
      <c r="X5" s="443"/>
      <c r="Y5" s="444"/>
      <c r="Z5" s="443"/>
      <c r="AA5" s="444"/>
      <c r="AB5" s="443"/>
      <c r="AC5" s="444"/>
      <c r="AD5" s="443"/>
      <c r="AE5" s="444"/>
      <c r="AF5" s="443"/>
      <c r="AG5" s="444"/>
      <c r="AH5" s="443"/>
      <c r="AI5" s="444"/>
      <c r="AJ5" s="443"/>
      <c r="AK5" s="444"/>
    </row>
    <row r="6" spans="1:37" ht="22.5" customHeight="1">
      <c r="A6" s="188" t="str">
        <f>'Einzel Meisterschaft'!G4</f>
        <v>50 m Schmetterling</v>
      </c>
      <c r="B6" s="434"/>
      <c r="C6" s="436"/>
      <c r="D6" s="434"/>
      <c r="E6" s="436"/>
      <c r="F6" s="434"/>
      <c r="G6" s="436"/>
      <c r="H6" s="434"/>
      <c r="I6" s="436"/>
      <c r="J6" s="434"/>
      <c r="K6" s="436"/>
      <c r="L6" s="434"/>
      <c r="M6" s="436"/>
      <c r="N6" s="434"/>
      <c r="O6" s="436"/>
      <c r="P6" s="434"/>
      <c r="Q6" s="436"/>
      <c r="R6" s="434"/>
      <c r="S6" s="436"/>
      <c r="T6" s="434"/>
      <c r="U6" s="436"/>
      <c r="V6" s="434"/>
      <c r="W6" s="436"/>
      <c r="X6" s="434"/>
      <c r="Y6" s="436"/>
      <c r="Z6" s="434"/>
      <c r="AA6" s="436"/>
      <c r="AB6" s="434"/>
      <c r="AC6" s="436"/>
      <c r="AD6" s="434"/>
      <c r="AE6" s="436"/>
      <c r="AF6" s="434"/>
      <c r="AG6" s="436"/>
      <c r="AH6" s="434"/>
      <c r="AI6" s="436"/>
      <c r="AJ6" s="434"/>
      <c r="AK6" s="436"/>
    </row>
    <row r="7" spans="1:37" ht="22.5" customHeight="1" thickBot="1">
      <c r="A7" s="189" t="str">
        <f>'Einzel Meisterschaft'!H4</f>
        <v>25 m Schmetterling</v>
      </c>
      <c r="B7" s="443"/>
      <c r="C7" s="444"/>
      <c r="D7" s="443"/>
      <c r="E7" s="444"/>
      <c r="F7" s="443"/>
      <c r="G7" s="444"/>
      <c r="H7" s="443"/>
      <c r="I7" s="444"/>
      <c r="J7" s="443"/>
      <c r="K7" s="444"/>
      <c r="L7" s="443"/>
      <c r="M7" s="444"/>
      <c r="N7" s="443"/>
      <c r="O7" s="444"/>
      <c r="P7" s="443"/>
      <c r="Q7" s="444"/>
      <c r="R7" s="443"/>
      <c r="S7" s="444"/>
      <c r="T7" s="443"/>
      <c r="U7" s="444"/>
      <c r="V7" s="443"/>
      <c r="W7" s="444"/>
      <c r="X7" s="443"/>
      <c r="Y7" s="444"/>
      <c r="Z7" s="443"/>
      <c r="AA7" s="444"/>
      <c r="AB7" s="443"/>
      <c r="AC7" s="444"/>
      <c r="AD7" s="443"/>
      <c r="AE7" s="444"/>
      <c r="AF7" s="443"/>
      <c r="AG7" s="444"/>
      <c r="AH7" s="443"/>
      <c r="AI7" s="444"/>
      <c r="AJ7" s="443"/>
      <c r="AK7" s="444"/>
    </row>
    <row r="8" spans="1:37" ht="22.5" customHeight="1">
      <c r="A8" s="188" t="str">
        <f>'Einzel Meisterschaft'!I4</f>
        <v>100 m Schmetterling</v>
      </c>
      <c r="B8" s="434"/>
      <c r="C8" s="436"/>
      <c r="D8" s="434"/>
      <c r="E8" s="436"/>
      <c r="F8" s="434"/>
      <c r="G8" s="436"/>
      <c r="H8" s="434"/>
      <c r="I8" s="436"/>
      <c r="J8" s="434"/>
      <c r="K8" s="436"/>
      <c r="L8" s="434"/>
      <c r="M8" s="436"/>
      <c r="N8" s="434"/>
      <c r="O8" s="436"/>
      <c r="P8" s="434"/>
      <c r="Q8" s="436"/>
      <c r="R8" s="434"/>
      <c r="S8" s="436"/>
      <c r="T8" s="434"/>
      <c r="U8" s="436"/>
      <c r="V8" s="434"/>
      <c r="W8" s="436"/>
      <c r="X8" s="434"/>
      <c r="Y8" s="436"/>
      <c r="Z8" s="434"/>
      <c r="AA8" s="436"/>
      <c r="AB8" s="434"/>
      <c r="AC8" s="436"/>
      <c r="AD8" s="434"/>
      <c r="AE8" s="436"/>
      <c r="AF8" s="434"/>
      <c r="AG8" s="436"/>
      <c r="AH8" s="434"/>
      <c r="AI8" s="436"/>
      <c r="AJ8" s="434"/>
      <c r="AK8" s="436"/>
    </row>
    <row r="9" spans="1:37" ht="22.5" customHeight="1" thickBot="1">
      <c r="A9" s="189" t="str">
        <f>'Einzel Meisterschaft'!J4</f>
        <v>25 m Brustbeine</v>
      </c>
      <c r="B9" s="443"/>
      <c r="C9" s="444"/>
      <c r="D9" s="443"/>
      <c r="E9" s="444"/>
      <c r="F9" s="443"/>
      <c r="G9" s="444"/>
      <c r="H9" s="443"/>
      <c r="I9" s="444"/>
      <c r="J9" s="443"/>
      <c r="K9" s="444"/>
      <c r="L9" s="443"/>
      <c r="M9" s="444"/>
      <c r="N9" s="443"/>
      <c r="O9" s="444"/>
      <c r="P9" s="443"/>
      <c r="Q9" s="444"/>
      <c r="R9" s="443"/>
      <c r="S9" s="444"/>
      <c r="T9" s="443"/>
      <c r="U9" s="444"/>
      <c r="V9" s="443"/>
      <c r="W9" s="444"/>
      <c r="X9" s="443"/>
      <c r="Y9" s="444"/>
      <c r="Z9" s="443"/>
      <c r="AA9" s="444"/>
      <c r="AB9" s="443"/>
      <c r="AC9" s="444"/>
      <c r="AD9" s="443"/>
      <c r="AE9" s="444"/>
      <c r="AF9" s="443"/>
      <c r="AG9" s="444"/>
      <c r="AH9" s="443"/>
      <c r="AI9" s="444"/>
      <c r="AJ9" s="443"/>
      <c r="AK9" s="444"/>
    </row>
    <row r="10" spans="1:37" ht="22.5" customHeight="1">
      <c r="A10" s="188" t="str">
        <f>'Einzel Meisterschaft'!K4</f>
        <v>50 m Rücken</v>
      </c>
      <c r="B10" s="434"/>
      <c r="C10" s="436"/>
      <c r="D10" s="434"/>
      <c r="E10" s="436"/>
      <c r="F10" s="434"/>
      <c r="G10" s="436"/>
      <c r="H10" s="434"/>
      <c r="I10" s="436"/>
      <c r="J10" s="434"/>
      <c r="K10" s="436"/>
      <c r="L10" s="434"/>
      <c r="M10" s="436"/>
      <c r="N10" s="434"/>
      <c r="O10" s="436"/>
      <c r="P10" s="434"/>
      <c r="Q10" s="436"/>
      <c r="R10" s="434"/>
      <c r="S10" s="436"/>
      <c r="T10" s="434"/>
      <c r="U10" s="436"/>
      <c r="V10" s="434"/>
      <c r="W10" s="436"/>
      <c r="X10" s="434"/>
      <c r="Y10" s="436"/>
      <c r="Z10" s="434"/>
      <c r="AA10" s="436"/>
      <c r="AB10" s="434"/>
      <c r="AC10" s="436"/>
      <c r="AD10" s="434"/>
      <c r="AE10" s="436"/>
      <c r="AF10" s="434"/>
      <c r="AG10" s="436"/>
      <c r="AH10" s="434"/>
      <c r="AI10" s="436"/>
      <c r="AJ10" s="434"/>
      <c r="AK10" s="436"/>
    </row>
    <row r="11" spans="1:37" ht="22.5" customHeight="1" thickBot="1">
      <c r="A11" s="189" t="str">
        <f>'Einzel Meisterschaft'!L4</f>
        <v>25 m Rücken</v>
      </c>
      <c r="B11" s="443"/>
      <c r="C11" s="444"/>
      <c r="D11" s="443"/>
      <c r="E11" s="444"/>
      <c r="F11" s="443"/>
      <c r="G11" s="444"/>
      <c r="H11" s="443"/>
      <c r="I11" s="444"/>
      <c r="J11" s="443"/>
      <c r="K11" s="444"/>
      <c r="L11" s="443"/>
      <c r="M11" s="444"/>
      <c r="N11" s="443"/>
      <c r="O11" s="444"/>
      <c r="P11" s="443"/>
      <c r="Q11" s="444"/>
      <c r="R11" s="443"/>
      <c r="S11" s="444"/>
      <c r="T11" s="443"/>
      <c r="U11" s="444"/>
      <c r="V11" s="443"/>
      <c r="W11" s="444"/>
      <c r="X11" s="443"/>
      <c r="Y11" s="444"/>
      <c r="Z11" s="443"/>
      <c r="AA11" s="444"/>
      <c r="AB11" s="443"/>
      <c r="AC11" s="444"/>
      <c r="AD11" s="443"/>
      <c r="AE11" s="444"/>
      <c r="AF11" s="443"/>
      <c r="AG11" s="444"/>
      <c r="AH11" s="443"/>
      <c r="AI11" s="444"/>
      <c r="AJ11" s="443"/>
      <c r="AK11" s="444"/>
    </row>
    <row r="12" spans="1:37" ht="22.5" customHeight="1">
      <c r="A12" s="188" t="str">
        <f>'Einzel Meisterschaft'!M4</f>
        <v>100 m Rücken</v>
      </c>
      <c r="B12" s="434"/>
      <c r="C12" s="436"/>
      <c r="D12" s="434"/>
      <c r="E12" s="436"/>
      <c r="F12" s="434"/>
      <c r="G12" s="436"/>
      <c r="H12" s="434"/>
      <c r="I12" s="436"/>
      <c r="J12" s="434"/>
      <c r="K12" s="436"/>
      <c r="L12" s="434"/>
      <c r="M12" s="436"/>
      <c r="N12" s="434"/>
      <c r="O12" s="436"/>
      <c r="P12" s="434"/>
      <c r="Q12" s="436"/>
      <c r="R12" s="434"/>
      <c r="S12" s="436"/>
      <c r="T12" s="434"/>
      <c r="U12" s="436"/>
      <c r="V12" s="434"/>
      <c r="W12" s="436"/>
      <c r="X12" s="434"/>
      <c r="Y12" s="436"/>
      <c r="Z12" s="434"/>
      <c r="AA12" s="436"/>
      <c r="AB12" s="434"/>
      <c r="AC12" s="436"/>
      <c r="AD12" s="434"/>
      <c r="AE12" s="436"/>
      <c r="AF12" s="434"/>
      <c r="AG12" s="436"/>
      <c r="AH12" s="434"/>
      <c r="AI12" s="436"/>
      <c r="AJ12" s="434"/>
      <c r="AK12" s="436"/>
    </row>
    <row r="13" spans="1:37" ht="22.5" customHeight="1" thickBot="1">
      <c r="A13" s="189" t="str">
        <f>'Einzel Meisterschaft'!N4</f>
        <v>25 m Kraulbeine</v>
      </c>
      <c r="B13" s="443"/>
      <c r="C13" s="444"/>
      <c r="D13" s="443"/>
      <c r="E13" s="444"/>
      <c r="F13" s="443"/>
      <c r="G13" s="444"/>
      <c r="H13" s="443"/>
      <c r="I13" s="444"/>
      <c r="J13" s="443"/>
      <c r="K13" s="444"/>
      <c r="L13" s="443"/>
      <c r="M13" s="444"/>
      <c r="N13" s="443"/>
      <c r="O13" s="444"/>
      <c r="P13" s="443"/>
      <c r="Q13" s="444"/>
      <c r="R13" s="443"/>
      <c r="S13" s="444"/>
      <c r="T13" s="443"/>
      <c r="U13" s="444"/>
      <c r="V13" s="443"/>
      <c r="W13" s="444"/>
      <c r="X13" s="443"/>
      <c r="Y13" s="444"/>
      <c r="Z13" s="443"/>
      <c r="AA13" s="444"/>
      <c r="AB13" s="443"/>
      <c r="AC13" s="444"/>
      <c r="AD13" s="443"/>
      <c r="AE13" s="444"/>
      <c r="AF13" s="443"/>
      <c r="AG13" s="444"/>
      <c r="AH13" s="443"/>
      <c r="AI13" s="444"/>
      <c r="AJ13" s="443"/>
      <c r="AK13" s="444"/>
    </row>
    <row r="14" spans="1:37" ht="22.5" customHeight="1">
      <c r="A14" s="188" t="str">
        <f>'Einzel Meisterschaft'!O4</f>
        <v>50 m Brust</v>
      </c>
      <c r="B14" s="434"/>
      <c r="C14" s="436"/>
      <c r="D14" s="434"/>
      <c r="E14" s="436"/>
      <c r="F14" s="434"/>
      <c r="G14" s="436"/>
      <c r="H14" s="434"/>
      <c r="I14" s="436"/>
      <c r="J14" s="434"/>
      <c r="K14" s="436"/>
      <c r="L14" s="434"/>
      <c r="M14" s="436"/>
      <c r="N14" s="434"/>
      <c r="O14" s="436"/>
      <c r="P14" s="434"/>
      <c r="Q14" s="436"/>
      <c r="R14" s="434"/>
      <c r="S14" s="436"/>
      <c r="T14" s="434"/>
      <c r="U14" s="436"/>
      <c r="V14" s="434"/>
      <c r="W14" s="436"/>
      <c r="X14" s="434"/>
      <c r="Y14" s="436"/>
      <c r="Z14" s="434"/>
      <c r="AA14" s="436"/>
      <c r="AB14" s="434"/>
      <c r="AC14" s="436"/>
      <c r="AD14" s="434"/>
      <c r="AE14" s="436"/>
      <c r="AF14" s="434"/>
      <c r="AG14" s="436"/>
      <c r="AH14" s="434"/>
      <c r="AI14" s="436"/>
      <c r="AJ14" s="434"/>
      <c r="AK14" s="436"/>
    </row>
    <row r="15" spans="1:37" ht="22.5" customHeight="1" thickBot="1">
      <c r="A15" s="189" t="str">
        <f>'Einzel Meisterschaft'!P4</f>
        <v>25 m Brust</v>
      </c>
      <c r="B15" s="443"/>
      <c r="C15" s="444"/>
      <c r="D15" s="443"/>
      <c r="E15" s="444"/>
      <c r="F15" s="443"/>
      <c r="G15" s="444"/>
      <c r="H15" s="443"/>
      <c r="I15" s="444"/>
      <c r="J15" s="443"/>
      <c r="K15" s="444"/>
      <c r="L15" s="443"/>
      <c r="M15" s="444"/>
      <c r="N15" s="443"/>
      <c r="O15" s="444"/>
      <c r="P15" s="443"/>
      <c r="Q15" s="444"/>
      <c r="R15" s="443"/>
      <c r="S15" s="444"/>
      <c r="T15" s="443"/>
      <c r="U15" s="444"/>
      <c r="V15" s="443"/>
      <c r="W15" s="444"/>
      <c r="X15" s="443"/>
      <c r="Y15" s="444"/>
      <c r="Z15" s="443"/>
      <c r="AA15" s="444"/>
      <c r="AB15" s="443"/>
      <c r="AC15" s="444"/>
      <c r="AD15" s="443"/>
      <c r="AE15" s="444"/>
      <c r="AF15" s="443"/>
      <c r="AG15" s="444"/>
      <c r="AH15" s="443"/>
      <c r="AI15" s="444"/>
      <c r="AJ15" s="443"/>
      <c r="AK15" s="444"/>
    </row>
    <row r="16" spans="1:37" ht="22.5" customHeight="1">
      <c r="A16" s="188" t="str">
        <f>'Einzel Meisterschaft'!Q4</f>
        <v>100 m Brust</v>
      </c>
      <c r="B16" s="434"/>
      <c r="C16" s="436"/>
      <c r="D16" s="434"/>
      <c r="E16" s="436"/>
      <c r="F16" s="434"/>
      <c r="G16" s="436"/>
      <c r="H16" s="434"/>
      <c r="I16" s="436"/>
      <c r="J16" s="434"/>
      <c r="K16" s="436"/>
      <c r="L16" s="434"/>
      <c r="M16" s="436"/>
      <c r="N16" s="434"/>
      <c r="O16" s="436"/>
      <c r="P16" s="434"/>
      <c r="Q16" s="436"/>
      <c r="R16" s="434"/>
      <c r="S16" s="436"/>
      <c r="T16" s="434"/>
      <c r="U16" s="436"/>
      <c r="V16" s="434"/>
      <c r="W16" s="436"/>
      <c r="X16" s="434"/>
      <c r="Y16" s="436"/>
      <c r="Z16" s="434"/>
      <c r="AA16" s="436"/>
      <c r="AB16" s="434"/>
      <c r="AC16" s="436"/>
      <c r="AD16" s="434"/>
      <c r="AE16" s="436"/>
      <c r="AF16" s="434"/>
      <c r="AG16" s="436"/>
      <c r="AH16" s="434"/>
      <c r="AI16" s="436"/>
      <c r="AJ16" s="434"/>
      <c r="AK16" s="436"/>
    </row>
    <row r="17" spans="1:37" ht="22.5" customHeight="1" thickBot="1">
      <c r="A17" s="189" t="str">
        <f>'Einzel Meisterschaft'!R4</f>
        <v>50 m Freistil</v>
      </c>
      <c r="B17" s="443"/>
      <c r="C17" s="444"/>
      <c r="D17" s="443"/>
      <c r="E17" s="444"/>
      <c r="F17" s="443"/>
      <c r="G17" s="444"/>
      <c r="H17" s="443"/>
      <c r="I17" s="444"/>
      <c r="J17" s="443"/>
      <c r="K17" s="444"/>
      <c r="L17" s="443"/>
      <c r="M17" s="444"/>
      <c r="N17" s="443"/>
      <c r="O17" s="444"/>
      <c r="P17" s="443"/>
      <c r="Q17" s="444"/>
      <c r="R17" s="443"/>
      <c r="S17" s="444"/>
      <c r="T17" s="443"/>
      <c r="U17" s="444"/>
      <c r="V17" s="443"/>
      <c r="W17" s="444"/>
      <c r="X17" s="443"/>
      <c r="Y17" s="444"/>
      <c r="Z17" s="443"/>
      <c r="AA17" s="444"/>
      <c r="AB17" s="443"/>
      <c r="AC17" s="444"/>
      <c r="AD17" s="443"/>
      <c r="AE17" s="444"/>
      <c r="AF17" s="443"/>
      <c r="AG17" s="444"/>
      <c r="AH17" s="443"/>
      <c r="AI17" s="444"/>
      <c r="AJ17" s="443"/>
      <c r="AK17" s="444"/>
    </row>
    <row r="18" spans="1:37" ht="22.5" customHeight="1">
      <c r="A18" s="188" t="str">
        <f>'Einzel Meisterschaft'!S4</f>
        <v>25 m Freistil</v>
      </c>
      <c r="B18" s="434"/>
      <c r="C18" s="436"/>
      <c r="D18" s="434"/>
      <c r="E18" s="436"/>
      <c r="F18" s="434"/>
      <c r="G18" s="436"/>
      <c r="H18" s="434"/>
      <c r="I18" s="436"/>
      <c r="J18" s="434"/>
      <c r="K18" s="436"/>
      <c r="L18" s="434"/>
      <c r="M18" s="436"/>
      <c r="N18" s="434"/>
      <c r="O18" s="436"/>
      <c r="P18" s="434"/>
      <c r="Q18" s="436"/>
      <c r="R18" s="434"/>
      <c r="S18" s="436"/>
      <c r="T18" s="434"/>
      <c r="U18" s="436"/>
      <c r="V18" s="434"/>
      <c r="W18" s="436"/>
      <c r="X18" s="434"/>
      <c r="Y18" s="436"/>
      <c r="Z18" s="434"/>
      <c r="AA18" s="436"/>
      <c r="AB18" s="434"/>
      <c r="AC18" s="436"/>
      <c r="AD18" s="434"/>
      <c r="AE18" s="436"/>
      <c r="AF18" s="434"/>
      <c r="AG18" s="436"/>
      <c r="AH18" s="434"/>
      <c r="AI18" s="436"/>
      <c r="AJ18" s="434"/>
      <c r="AK18" s="436"/>
    </row>
    <row r="19" spans="1:37" ht="22.5" customHeight="1" thickBot="1">
      <c r="A19" s="226" t="str">
        <f>'Einzel Meisterschaft'!T4</f>
        <v>100 m Freistil</v>
      </c>
      <c r="B19" s="443"/>
      <c r="C19" s="444"/>
      <c r="D19" s="443"/>
      <c r="E19" s="444"/>
      <c r="F19" s="443"/>
      <c r="G19" s="444"/>
      <c r="H19" s="443"/>
      <c r="I19" s="444"/>
      <c r="J19" s="443"/>
      <c r="K19" s="444"/>
      <c r="L19" s="443"/>
      <c r="M19" s="444"/>
      <c r="N19" s="443"/>
      <c r="O19" s="444"/>
      <c r="P19" s="443"/>
      <c r="Q19" s="444"/>
      <c r="R19" s="443"/>
      <c r="S19" s="444"/>
      <c r="T19" s="443"/>
      <c r="U19" s="444"/>
      <c r="V19" s="443"/>
      <c r="W19" s="444"/>
      <c r="X19" s="443"/>
      <c r="Y19" s="444"/>
      <c r="Z19" s="443"/>
      <c r="AA19" s="444"/>
      <c r="AB19" s="443"/>
      <c r="AC19" s="444"/>
      <c r="AD19" s="443"/>
      <c r="AE19" s="444"/>
      <c r="AF19" s="443"/>
      <c r="AG19" s="444"/>
      <c r="AH19" s="443"/>
      <c r="AI19" s="444"/>
      <c r="AJ19" s="443"/>
      <c r="AK19" s="444"/>
    </row>
    <row r="20" spans="1:37" ht="13.15" thickBot="1"/>
    <row r="21" spans="1:37" ht="13.15" thickBot="1">
      <c r="A21" s="135" t="s">
        <v>132</v>
      </c>
      <c r="B21" s="437"/>
      <c r="C21" s="438"/>
      <c r="D21" s="437"/>
      <c r="E21" s="438"/>
      <c r="F21" s="437"/>
      <c r="G21" s="438"/>
      <c r="H21" s="437"/>
      <c r="I21" s="438"/>
      <c r="J21" s="437"/>
      <c r="K21" s="438"/>
      <c r="L21" s="437"/>
      <c r="M21" s="438"/>
      <c r="N21" s="437"/>
      <c r="O21" s="438"/>
      <c r="P21" s="437"/>
      <c r="Q21" s="438"/>
      <c r="R21" s="437"/>
      <c r="S21" s="438"/>
      <c r="T21" s="437"/>
      <c r="U21" s="438"/>
      <c r="V21" s="437"/>
      <c r="W21" s="438"/>
      <c r="X21" s="437"/>
      <c r="Y21" s="438"/>
      <c r="Z21" s="437"/>
      <c r="AA21" s="438"/>
      <c r="AB21" s="437"/>
      <c r="AC21" s="438"/>
      <c r="AD21" s="437"/>
      <c r="AE21" s="438"/>
      <c r="AF21" s="437"/>
      <c r="AG21" s="438"/>
      <c r="AH21" s="437"/>
      <c r="AI21" s="438"/>
      <c r="AJ21" s="437"/>
      <c r="AK21" s="438"/>
    </row>
    <row r="24" spans="1:37" ht="13.15" thickBot="1">
      <c r="B24" s="212" t="s">
        <v>23</v>
      </c>
    </row>
    <row r="25" spans="1:37" ht="13.15" thickBot="1">
      <c r="B25" s="437" t="s">
        <v>136</v>
      </c>
      <c r="C25" s="438"/>
      <c r="D25" s="459" t="s">
        <v>137</v>
      </c>
      <c r="E25" s="460"/>
    </row>
    <row r="26" spans="1:37" ht="11.25" customHeight="1">
      <c r="A26" s="445" t="s">
        <v>43</v>
      </c>
      <c r="B26" s="415"/>
      <c r="C26" s="420"/>
      <c r="D26" s="415"/>
      <c r="E26" s="420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1:37" ht="11.25" customHeight="1">
      <c r="A27" s="445"/>
      <c r="B27" s="451"/>
      <c r="C27" s="452"/>
      <c r="D27" s="451"/>
      <c r="E27" s="452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1:37" ht="11.25" customHeight="1">
      <c r="A28" s="446" t="s">
        <v>44</v>
      </c>
      <c r="B28" s="447"/>
      <c r="C28" s="448"/>
      <c r="D28" s="447"/>
      <c r="E28" s="448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1:37" ht="11.25" customHeight="1" thickBot="1">
      <c r="A29" s="446"/>
      <c r="B29" s="449"/>
      <c r="C29" s="450"/>
      <c r="D29" s="449"/>
      <c r="E29" s="450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1:37" ht="13.15" thickBot="1"/>
    <row r="31" spans="1:37" ht="13.15" thickBot="1">
      <c r="A31" s="135" t="s">
        <v>132</v>
      </c>
      <c r="B31" s="437"/>
      <c r="C31" s="438"/>
      <c r="D31" s="437"/>
      <c r="E31" s="438"/>
    </row>
    <row r="33" spans="1:36" ht="13.15" thickBot="1"/>
    <row r="34" spans="1:36">
      <c r="R34" t="s">
        <v>165</v>
      </c>
      <c r="U34" s="434" t="s">
        <v>164</v>
      </c>
      <c r="V34" s="435"/>
      <c r="W34" s="435"/>
      <c r="X34" s="436"/>
      <c r="Z34" s="434" t="s">
        <v>166</v>
      </c>
      <c r="AA34" s="435"/>
      <c r="AB34" s="435"/>
      <c r="AC34" s="436"/>
      <c r="AE34" s="434" t="s">
        <v>167</v>
      </c>
      <c r="AF34" s="435"/>
      <c r="AG34" s="435"/>
      <c r="AH34" s="436"/>
      <c r="AI34" s="414"/>
      <c r="AJ34" s="414"/>
    </row>
    <row r="35" spans="1:36" ht="17.649999999999999" thickBot="1">
      <c r="U35" s="430" t="s">
        <v>134</v>
      </c>
      <c r="V35" s="431"/>
      <c r="W35" s="430" t="s">
        <v>133</v>
      </c>
      <c r="X35" s="431"/>
      <c r="Z35" s="430" t="s">
        <v>134</v>
      </c>
      <c r="AA35" s="431"/>
      <c r="AB35" s="430" t="s">
        <v>133</v>
      </c>
      <c r="AC35" s="431"/>
      <c r="AE35" s="430" t="s">
        <v>134</v>
      </c>
      <c r="AF35" s="431"/>
      <c r="AG35" s="430" t="s">
        <v>133</v>
      </c>
      <c r="AH35" s="431"/>
      <c r="AI35" s="414"/>
      <c r="AJ35" s="414"/>
    </row>
    <row r="36" spans="1:36">
      <c r="R36" s="414"/>
      <c r="S36" s="414"/>
      <c r="T36" s="439" t="s">
        <v>128</v>
      </c>
      <c r="U36" s="415"/>
      <c r="V36" s="416"/>
      <c r="W36" s="419"/>
      <c r="X36" s="420"/>
      <c r="Y36" s="414"/>
      <c r="Z36" s="415"/>
      <c r="AA36" s="416"/>
      <c r="AB36" s="419"/>
      <c r="AC36" s="420"/>
      <c r="AD36" s="414"/>
      <c r="AE36" s="415"/>
      <c r="AF36" s="416"/>
      <c r="AG36" s="419"/>
      <c r="AH36" s="420"/>
    </row>
    <row r="37" spans="1:36" ht="13.15" thickBot="1">
      <c r="R37" s="414"/>
      <c r="S37" s="414"/>
      <c r="T37" s="440"/>
      <c r="U37" s="433"/>
      <c r="V37" s="432"/>
      <c r="W37" s="414"/>
      <c r="X37" s="412"/>
      <c r="Y37" s="414"/>
      <c r="Z37" s="433"/>
      <c r="AA37" s="432"/>
      <c r="AB37" s="414"/>
      <c r="AC37" s="412"/>
      <c r="AD37" s="414"/>
      <c r="AE37" s="433"/>
      <c r="AF37" s="432"/>
      <c r="AG37" s="414"/>
      <c r="AH37" s="412"/>
    </row>
    <row r="38" spans="1:36">
      <c r="R38" s="414"/>
      <c r="S38" s="414"/>
      <c r="T38" s="441" t="s">
        <v>127</v>
      </c>
      <c r="U38" s="422"/>
      <c r="V38" s="423"/>
      <c r="W38" s="426"/>
      <c r="X38" s="427"/>
      <c r="Y38" s="414"/>
      <c r="Z38" s="422"/>
      <c r="AA38" s="423"/>
      <c r="AB38" s="426"/>
      <c r="AC38" s="427"/>
      <c r="AD38" s="414"/>
      <c r="AE38" s="422"/>
      <c r="AF38" s="423"/>
      <c r="AG38" s="426"/>
      <c r="AH38" s="427"/>
    </row>
    <row r="39" spans="1:36" ht="13.15" thickBot="1">
      <c r="R39" s="414"/>
      <c r="S39" s="414"/>
      <c r="T39" s="442"/>
      <c r="U39" s="424"/>
      <c r="V39" s="425"/>
      <c r="W39" s="428"/>
      <c r="X39" s="429"/>
      <c r="Y39" s="414"/>
      <c r="Z39" s="424"/>
      <c r="AA39" s="425"/>
      <c r="AB39" s="428"/>
      <c r="AC39" s="429"/>
      <c r="AD39" s="414"/>
      <c r="AE39" s="424"/>
      <c r="AF39" s="425"/>
      <c r="AG39" s="428"/>
      <c r="AH39" s="429"/>
    </row>
    <row r="40" spans="1:36">
      <c r="S40" s="414"/>
      <c r="T40" s="439" t="s">
        <v>126</v>
      </c>
      <c r="U40" s="415"/>
      <c r="V40" s="416"/>
      <c r="W40" s="419"/>
      <c r="X40" s="420"/>
      <c r="Y40" s="414"/>
      <c r="Z40" s="415"/>
      <c r="AA40" s="416"/>
      <c r="AB40" s="419"/>
      <c r="AC40" s="420"/>
      <c r="AD40" s="414"/>
      <c r="AE40" s="415"/>
      <c r="AF40" s="416"/>
      <c r="AG40" s="419"/>
      <c r="AH40" s="420"/>
    </row>
    <row r="41" spans="1:36" ht="13.15" thickBot="1">
      <c r="S41" s="414"/>
      <c r="T41" s="440"/>
      <c r="U41" s="433"/>
      <c r="V41" s="432"/>
      <c r="W41" s="414"/>
      <c r="X41" s="412"/>
      <c r="Y41" s="414"/>
      <c r="Z41" s="433"/>
      <c r="AA41" s="432"/>
      <c r="AB41" s="414"/>
      <c r="AC41" s="412"/>
      <c r="AD41" s="414"/>
      <c r="AE41" s="433"/>
      <c r="AF41" s="432"/>
      <c r="AG41" s="414"/>
      <c r="AH41" s="412"/>
    </row>
    <row r="42" spans="1:36">
      <c r="S42" s="414"/>
      <c r="T42" s="441" t="s">
        <v>125</v>
      </c>
      <c r="U42" s="422"/>
      <c r="V42" s="423"/>
      <c r="W42" s="426"/>
      <c r="X42" s="427"/>
      <c r="Y42" s="414"/>
      <c r="Z42" s="422"/>
      <c r="AA42" s="423"/>
      <c r="AB42" s="426"/>
      <c r="AC42" s="427"/>
      <c r="AD42" s="414"/>
      <c r="AE42" s="422"/>
      <c r="AF42" s="423"/>
      <c r="AG42" s="426"/>
      <c r="AH42" s="427"/>
    </row>
    <row r="43" spans="1:36" ht="13.15" thickBot="1">
      <c r="S43" s="414"/>
      <c r="T43" s="442"/>
      <c r="U43" s="424"/>
      <c r="V43" s="425"/>
      <c r="W43" s="428"/>
      <c r="X43" s="429"/>
      <c r="Y43" s="414"/>
      <c r="Z43" s="424"/>
      <c r="AA43" s="425"/>
      <c r="AB43" s="428"/>
      <c r="AC43" s="429"/>
      <c r="AD43" s="414"/>
      <c r="AE43" s="424"/>
      <c r="AF43" s="425"/>
      <c r="AG43" s="428"/>
      <c r="AH43" s="429"/>
    </row>
    <row r="44" spans="1:36">
      <c r="S44" s="213"/>
      <c r="T44" s="214" t="s">
        <v>124</v>
      </c>
      <c r="U44" s="204"/>
      <c r="V44" s="203"/>
      <c r="W44" s="220"/>
      <c r="X44" s="205"/>
      <c r="Y44" s="221"/>
      <c r="Z44" s="204"/>
      <c r="AA44" s="203"/>
      <c r="AB44" s="220"/>
      <c r="AC44" s="205"/>
      <c r="AD44" s="221"/>
      <c r="AE44" s="204"/>
      <c r="AF44" s="203"/>
      <c r="AG44" s="220"/>
      <c r="AH44" s="205"/>
    </row>
    <row r="45" spans="1:36" ht="13.15" thickBot="1">
      <c r="S45" s="213"/>
      <c r="T45" s="215"/>
      <c r="U45" s="206"/>
      <c r="V45" s="219"/>
      <c r="W45" s="222"/>
      <c r="X45" s="207"/>
      <c r="Y45" s="221"/>
      <c r="Z45" s="206"/>
      <c r="AA45" s="219"/>
      <c r="AB45" s="222"/>
      <c r="AC45" s="207"/>
      <c r="AD45" s="221"/>
      <c r="AE45" s="206"/>
      <c r="AF45" s="219"/>
      <c r="AG45" s="222"/>
      <c r="AH45" s="207"/>
    </row>
    <row r="46" spans="1:36">
      <c r="B46" s="434" t="s">
        <v>164</v>
      </c>
      <c r="C46" s="435"/>
      <c r="D46" s="435"/>
      <c r="E46" s="436"/>
      <c r="G46" s="434" t="s">
        <v>166</v>
      </c>
      <c r="H46" s="435"/>
      <c r="I46" s="435"/>
      <c r="J46" s="436"/>
      <c r="L46" s="434" t="s">
        <v>167</v>
      </c>
      <c r="M46" s="435"/>
      <c r="N46" s="435"/>
      <c r="O46" s="436"/>
      <c r="T46" s="216" t="s">
        <v>168</v>
      </c>
      <c r="U46" s="208"/>
      <c r="V46" s="217"/>
      <c r="W46" s="223"/>
      <c r="X46" s="209"/>
      <c r="Y46" s="221"/>
      <c r="Z46" s="208"/>
      <c r="AA46" s="217"/>
      <c r="AB46" s="223"/>
      <c r="AC46" s="209"/>
      <c r="AD46" s="221"/>
      <c r="AE46" s="208"/>
      <c r="AF46" s="217"/>
      <c r="AG46" s="223"/>
      <c r="AH46" s="209"/>
    </row>
    <row r="47" spans="1:36" ht="17.649999999999999" thickBot="1">
      <c r="B47" s="430" t="s">
        <v>134</v>
      </c>
      <c r="C47" s="431"/>
      <c r="D47" s="430" t="s">
        <v>133</v>
      </c>
      <c r="E47" s="431"/>
      <c r="G47" s="430" t="s">
        <v>134</v>
      </c>
      <c r="H47" s="431"/>
      <c r="I47" s="430" t="s">
        <v>133</v>
      </c>
      <c r="J47" s="431"/>
      <c r="L47" s="430" t="s">
        <v>134</v>
      </c>
      <c r="M47" s="431"/>
      <c r="N47" s="430" t="s">
        <v>133</v>
      </c>
      <c r="O47" s="431"/>
      <c r="T47" s="218"/>
      <c r="U47" s="210"/>
      <c r="V47" s="224"/>
      <c r="W47" s="225"/>
      <c r="X47" s="211"/>
      <c r="Y47" s="221"/>
      <c r="Z47" s="210"/>
      <c r="AA47" s="224"/>
      <c r="AB47" s="225"/>
      <c r="AC47" s="211"/>
      <c r="AD47" s="221"/>
      <c r="AE47" s="210"/>
      <c r="AF47" s="224"/>
      <c r="AG47" s="225"/>
      <c r="AH47" s="211"/>
    </row>
    <row r="48" spans="1:36">
      <c r="A48" s="411" t="s">
        <v>172</v>
      </c>
      <c r="B48" s="419"/>
      <c r="C48" s="416"/>
      <c r="D48" s="419"/>
      <c r="E48" s="420"/>
      <c r="F48" s="414"/>
      <c r="G48" s="415"/>
      <c r="H48" s="416"/>
      <c r="I48" s="419"/>
      <c r="J48" s="420"/>
      <c r="K48" s="414"/>
      <c r="L48" s="415"/>
      <c r="M48" s="416"/>
      <c r="N48" s="419"/>
      <c r="O48" s="420"/>
      <c r="T48" s="214" t="s">
        <v>169</v>
      </c>
      <c r="U48" s="204"/>
      <c r="V48" s="203"/>
      <c r="W48" s="220"/>
      <c r="X48" s="205"/>
      <c r="Y48" s="221"/>
      <c r="Z48" s="204"/>
      <c r="AA48" s="203"/>
      <c r="AB48" s="220"/>
      <c r="AC48" s="205"/>
      <c r="AD48" s="221"/>
      <c r="AE48" s="204"/>
      <c r="AF48" s="203"/>
      <c r="AG48" s="220"/>
      <c r="AH48" s="205"/>
    </row>
    <row r="49" spans="1:34" ht="13.15" thickBot="1">
      <c r="A49" s="411"/>
      <c r="B49" s="414"/>
      <c r="C49" s="432"/>
      <c r="D49" s="414"/>
      <c r="E49" s="412"/>
      <c r="F49" s="414"/>
      <c r="G49" s="433"/>
      <c r="H49" s="432"/>
      <c r="I49" s="414"/>
      <c r="J49" s="412"/>
      <c r="K49" s="414"/>
      <c r="L49" s="433"/>
      <c r="M49" s="432"/>
      <c r="N49" s="414"/>
      <c r="O49" s="412"/>
      <c r="T49" s="215"/>
      <c r="U49" s="206"/>
      <c r="V49" s="219"/>
      <c r="W49" s="222"/>
      <c r="X49" s="207"/>
      <c r="Y49" s="221"/>
      <c r="Z49" s="206"/>
      <c r="AA49" s="219"/>
      <c r="AB49" s="222"/>
      <c r="AC49" s="207"/>
      <c r="AD49" s="221"/>
      <c r="AE49" s="206"/>
      <c r="AF49" s="219"/>
      <c r="AG49" s="222"/>
      <c r="AH49" s="207"/>
    </row>
    <row r="50" spans="1:34">
      <c r="A50" s="411" t="s">
        <v>173</v>
      </c>
      <c r="B50" s="426"/>
      <c r="C50" s="423"/>
      <c r="D50" s="426"/>
      <c r="E50" s="427"/>
      <c r="F50" s="414"/>
      <c r="G50" s="422"/>
      <c r="H50" s="423"/>
      <c r="I50" s="426"/>
      <c r="J50" s="427"/>
      <c r="K50" s="414"/>
      <c r="L50" s="422"/>
      <c r="M50" s="423"/>
      <c r="N50" s="426"/>
      <c r="O50" s="427"/>
      <c r="T50" s="216" t="s">
        <v>170</v>
      </c>
      <c r="U50" s="208"/>
      <c r="V50" s="217"/>
      <c r="W50" s="223"/>
      <c r="X50" s="209"/>
      <c r="Y50" s="221"/>
      <c r="Z50" s="208"/>
      <c r="AA50" s="217"/>
      <c r="AB50" s="223"/>
      <c r="AC50" s="209"/>
      <c r="AD50" s="221"/>
      <c r="AE50" s="208"/>
      <c r="AF50" s="217"/>
      <c r="AG50" s="223"/>
      <c r="AH50" s="209"/>
    </row>
    <row r="51" spans="1:34" ht="13.15" thickBot="1">
      <c r="A51" s="411"/>
      <c r="B51" s="428"/>
      <c r="C51" s="425"/>
      <c r="D51" s="428"/>
      <c r="E51" s="429"/>
      <c r="F51" s="414"/>
      <c r="G51" s="424"/>
      <c r="H51" s="425"/>
      <c r="I51" s="428"/>
      <c r="J51" s="429"/>
      <c r="K51" s="414"/>
      <c r="L51" s="424"/>
      <c r="M51" s="425"/>
      <c r="N51" s="428"/>
      <c r="O51" s="429"/>
      <c r="T51" s="218"/>
      <c r="U51" s="210"/>
      <c r="V51" s="224"/>
      <c r="W51" s="225"/>
      <c r="X51" s="211"/>
      <c r="Y51" s="221"/>
      <c r="Z51" s="210"/>
      <c r="AA51" s="224"/>
      <c r="AB51" s="225"/>
      <c r="AC51" s="211"/>
      <c r="AD51" s="221"/>
      <c r="AE51" s="210"/>
      <c r="AF51" s="224"/>
      <c r="AG51" s="225"/>
      <c r="AH51" s="211"/>
    </row>
    <row r="52" spans="1:34">
      <c r="A52" s="412" t="s">
        <v>174</v>
      </c>
      <c r="B52" s="415"/>
      <c r="C52" s="416"/>
      <c r="D52" s="419"/>
      <c r="E52" s="420"/>
      <c r="F52" s="414"/>
      <c r="G52" s="415"/>
      <c r="H52" s="416"/>
      <c r="I52" s="419"/>
      <c r="J52" s="420"/>
      <c r="K52" s="414"/>
      <c r="L52" s="415"/>
      <c r="M52" s="416"/>
      <c r="N52" s="419"/>
      <c r="O52" s="420"/>
      <c r="T52" s="214" t="s">
        <v>171</v>
      </c>
      <c r="U52" s="204"/>
      <c r="V52" s="203"/>
      <c r="W52" s="220"/>
      <c r="X52" s="205"/>
      <c r="Y52" s="221"/>
      <c r="Z52" s="204"/>
      <c r="AA52" s="203"/>
      <c r="AB52" s="220"/>
      <c r="AC52" s="205"/>
      <c r="AD52" s="221"/>
      <c r="AE52" s="204"/>
      <c r="AF52" s="203"/>
      <c r="AG52" s="220"/>
      <c r="AH52" s="205"/>
    </row>
    <row r="53" spans="1:34" ht="13.15" thickBot="1">
      <c r="A53" s="413"/>
      <c r="B53" s="417"/>
      <c r="C53" s="418"/>
      <c r="D53" s="421"/>
      <c r="E53" s="413"/>
      <c r="F53" s="414"/>
      <c r="G53" s="417"/>
      <c r="H53" s="418"/>
      <c r="I53" s="421"/>
      <c r="J53" s="413"/>
      <c r="K53" s="414"/>
      <c r="L53" s="417"/>
      <c r="M53" s="418"/>
      <c r="N53" s="421"/>
      <c r="O53" s="413"/>
      <c r="T53" s="215"/>
      <c r="U53" s="206"/>
      <c r="V53" s="219"/>
      <c r="W53" s="222"/>
      <c r="X53" s="207"/>
      <c r="Y53" s="221"/>
      <c r="Z53" s="206"/>
      <c r="AA53" s="219"/>
      <c r="AB53" s="222"/>
      <c r="AC53" s="207"/>
      <c r="AD53" s="221"/>
      <c r="AE53" s="206"/>
      <c r="AF53" s="219"/>
      <c r="AG53" s="222"/>
      <c r="AH53" s="207"/>
    </row>
    <row r="54" spans="1:34" ht="13.15" thickTop="1"/>
  </sheetData>
  <mergeCells count="475">
    <mergeCell ref="A1:A3"/>
    <mergeCell ref="Z1:AC1"/>
    <mergeCell ref="Z2:AA2"/>
    <mergeCell ref="AB2:AC2"/>
    <mergeCell ref="AD1:AG1"/>
    <mergeCell ref="AD2:AE2"/>
    <mergeCell ref="AF2:AG2"/>
    <mergeCell ref="R1:U1"/>
    <mergeCell ref="R2:S2"/>
    <mergeCell ref="T2:U2"/>
    <mergeCell ref="V1:Y1"/>
    <mergeCell ref="V2:W2"/>
    <mergeCell ref="X2:Y2"/>
    <mergeCell ref="H2:I2"/>
    <mergeCell ref="J1:M1"/>
    <mergeCell ref="J2:K2"/>
    <mergeCell ref="L2:M2"/>
    <mergeCell ref="N1:Q1"/>
    <mergeCell ref="N2:O2"/>
    <mergeCell ref="P2:Q2"/>
    <mergeCell ref="AB3:AC3"/>
    <mergeCell ref="AD3:AE3"/>
    <mergeCell ref="AF3:AG3"/>
    <mergeCell ref="N3:O3"/>
    <mergeCell ref="AH1:AK1"/>
    <mergeCell ref="AH2:AI2"/>
    <mergeCell ref="AJ2:AK2"/>
    <mergeCell ref="J3:K3"/>
    <mergeCell ref="L3:M3"/>
    <mergeCell ref="D5:E5"/>
    <mergeCell ref="F5:G5"/>
    <mergeCell ref="H5:I5"/>
    <mergeCell ref="J5:K5"/>
    <mergeCell ref="R3:S3"/>
    <mergeCell ref="T3:U3"/>
    <mergeCell ref="V3:W3"/>
    <mergeCell ref="AF4:AG4"/>
    <mergeCell ref="AH4:AI4"/>
    <mergeCell ref="AJ4:AK4"/>
    <mergeCell ref="AH3:AI3"/>
    <mergeCell ref="AJ3:AK3"/>
    <mergeCell ref="R4:S4"/>
    <mergeCell ref="T4:U4"/>
    <mergeCell ref="V4:W4"/>
    <mergeCell ref="X4:Y4"/>
    <mergeCell ref="Z4:AA4"/>
    <mergeCell ref="X3:Y3"/>
    <mergeCell ref="Z3:AA3"/>
    <mergeCell ref="P3:Q3"/>
    <mergeCell ref="Q26:Q27"/>
    <mergeCell ref="B4:C4"/>
    <mergeCell ref="B5:C5"/>
    <mergeCell ref="D4:E4"/>
    <mergeCell ref="F4:G4"/>
    <mergeCell ref="H4:I4"/>
    <mergeCell ref="J4:K4"/>
    <mergeCell ref="L4:M4"/>
    <mergeCell ref="N4:O4"/>
    <mergeCell ref="P4:Q4"/>
    <mergeCell ref="N19:O19"/>
    <mergeCell ref="P19:Q19"/>
    <mergeCell ref="B25:C25"/>
    <mergeCell ref="D25:E25"/>
    <mergeCell ref="N26:N27"/>
    <mergeCell ref="O26:O27"/>
    <mergeCell ref="B1:E1"/>
    <mergeCell ref="B2:C2"/>
    <mergeCell ref="D2:E2"/>
    <mergeCell ref="F1:I1"/>
    <mergeCell ref="F2:G2"/>
    <mergeCell ref="B3:C3"/>
    <mergeCell ref="D3:E3"/>
    <mergeCell ref="F3:G3"/>
    <mergeCell ref="H3:I3"/>
    <mergeCell ref="A26:A27"/>
    <mergeCell ref="A28:A29"/>
    <mergeCell ref="P26:P27"/>
    <mergeCell ref="F26:F27"/>
    <mergeCell ref="G26:G27"/>
    <mergeCell ref="H26:H27"/>
    <mergeCell ref="I26:I27"/>
    <mergeCell ref="J26:J27"/>
    <mergeCell ref="N28:N29"/>
    <mergeCell ref="J28:J29"/>
    <mergeCell ref="K28:K29"/>
    <mergeCell ref="L28:L29"/>
    <mergeCell ref="F28:F29"/>
    <mergeCell ref="G28:G29"/>
    <mergeCell ref="H28:H29"/>
    <mergeCell ref="K26:K27"/>
    <mergeCell ref="L26:L27"/>
    <mergeCell ref="M26:M27"/>
    <mergeCell ref="O28:O29"/>
    <mergeCell ref="P28:P29"/>
    <mergeCell ref="B28:C29"/>
    <mergeCell ref="D28:E29"/>
    <mergeCell ref="B26:C27"/>
    <mergeCell ref="D26:E27"/>
    <mergeCell ref="AB5:AC5"/>
    <mergeCell ref="AD5:AE5"/>
    <mergeCell ref="L5:M5"/>
    <mergeCell ref="N5:O5"/>
    <mergeCell ref="P5:Q5"/>
    <mergeCell ref="R5:S5"/>
    <mergeCell ref="T5:U5"/>
    <mergeCell ref="AB4:AC4"/>
    <mergeCell ref="AD4:AE4"/>
    <mergeCell ref="AB6:AC6"/>
    <mergeCell ref="AD6:AE6"/>
    <mergeCell ref="AF6:AG6"/>
    <mergeCell ref="AH6:AI6"/>
    <mergeCell ref="AJ6:AK6"/>
    <mergeCell ref="AF5:AG5"/>
    <mergeCell ref="AH5:AI5"/>
    <mergeCell ref="AJ5:AK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V5:W5"/>
    <mergeCell ref="X5:Y5"/>
    <mergeCell ref="Z5:AA5"/>
    <mergeCell ref="AB7:AC7"/>
    <mergeCell ref="AD7:AE7"/>
    <mergeCell ref="L7:M7"/>
    <mergeCell ref="N7:O7"/>
    <mergeCell ref="P7:Q7"/>
    <mergeCell ref="R7:S7"/>
    <mergeCell ref="T7:U7"/>
    <mergeCell ref="B7:C7"/>
    <mergeCell ref="D7:E7"/>
    <mergeCell ref="F7:G7"/>
    <mergeCell ref="H7:I7"/>
    <mergeCell ref="J7:K7"/>
    <mergeCell ref="AB8:AC8"/>
    <mergeCell ref="AD8:AE8"/>
    <mergeCell ref="AF8:AG8"/>
    <mergeCell ref="AH8:AI8"/>
    <mergeCell ref="AJ8:AK8"/>
    <mergeCell ref="AF7:AG7"/>
    <mergeCell ref="AH7:AI7"/>
    <mergeCell ref="AJ7:AK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V7:W7"/>
    <mergeCell ref="X7:Y7"/>
    <mergeCell ref="Z7:AA7"/>
    <mergeCell ref="AB9:AC9"/>
    <mergeCell ref="AD9:AE9"/>
    <mergeCell ref="L9:M9"/>
    <mergeCell ref="N9:O9"/>
    <mergeCell ref="P9:Q9"/>
    <mergeCell ref="R9:S9"/>
    <mergeCell ref="T9:U9"/>
    <mergeCell ref="B9:C9"/>
    <mergeCell ref="D9:E9"/>
    <mergeCell ref="F9:G9"/>
    <mergeCell ref="H9:I9"/>
    <mergeCell ref="J9:K9"/>
    <mergeCell ref="AB10:AC10"/>
    <mergeCell ref="AD10:AE10"/>
    <mergeCell ref="AF10:AG10"/>
    <mergeCell ref="AH10:AI10"/>
    <mergeCell ref="AJ10:AK10"/>
    <mergeCell ref="AF9:AG9"/>
    <mergeCell ref="AH9:AI9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V9:W9"/>
    <mergeCell ref="X9:Y9"/>
    <mergeCell ref="Z9:AA9"/>
    <mergeCell ref="AB11:AC11"/>
    <mergeCell ref="AD11:AE11"/>
    <mergeCell ref="L11:M11"/>
    <mergeCell ref="N11:O11"/>
    <mergeCell ref="P11:Q11"/>
    <mergeCell ref="R11:S11"/>
    <mergeCell ref="T11:U11"/>
    <mergeCell ref="B11:C11"/>
    <mergeCell ref="D11:E11"/>
    <mergeCell ref="F11:G11"/>
    <mergeCell ref="H11:I11"/>
    <mergeCell ref="J11:K11"/>
    <mergeCell ref="AB12:AC12"/>
    <mergeCell ref="AD12:AE12"/>
    <mergeCell ref="AF12:AG12"/>
    <mergeCell ref="AH12:AI12"/>
    <mergeCell ref="AJ12:AK12"/>
    <mergeCell ref="AF11:AG11"/>
    <mergeCell ref="AH11:AI11"/>
    <mergeCell ref="AJ11:AK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V11:W11"/>
    <mergeCell ref="X11:Y11"/>
    <mergeCell ref="Z11:AA11"/>
    <mergeCell ref="AB13:AC13"/>
    <mergeCell ref="AD13:AE13"/>
    <mergeCell ref="L13:M13"/>
    <mergeCell ref="N13:O13"/>
    <mergeCell ref="P13:Q13"/>
    <mergeCell ref="R13:S13"/>
    <mergeCell ref="T13:U13"/>
    <mergeCell ref="B13:C13"/>
    <mergeCell ref="D13:E13"/>
    <mergeCell ref="F13:G13"/>
    <mergeCell ref="H13:I13"/>
    <mergeCell ref="J13:K13"/>
    <mergeCell ref="AB14:AC14"/>
    <mergeCell ref="AD14:AE14"/>
    <mergeCell ref="AF14:AG14"/>
    <mergeCell ref="AH14:AI14"/>
    <mergeCell ref="AJ14:AK14"/>
    <mergeCell ref="AF13:AG13"/>
    <mergeCell ref="AH13:AI13"/>
    <mergeCell ref="AJ13:AK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V13:W13"/>
    <mergeCell ref="X13:Y13"/>
    <mergeCell ref="Z13:AA13"/>
    <mergeCell ref="AB15:AC15"/>
    <mergeCell ref="AD15:AE15"/>
    <mergeCell ref="L15:M15"/>
    <mergeCell ref="N15:O15"/>
    <mergeCell ref="P15:Q15"/>
    <mergeCell ref="R15:S15"/>
    <mergeCell ref="T15:U15"/>
    <mergeCell ref="B15:C15"/>
    <mergeCell ref="D15:E15"/>
    <mergeCell ref="F15:G15"/>
    <mergeCell ref="H15:I15"/>
    <mergeCell ref="J15:K15"/>
    <mergeCell ref="AB16:AC16"/>
    <mergeCell ref="AD16:AE16"/>
    <mergeCell ref="AF16:AG16"/>
    <mergeCell ref="AH16:AI16"/>
    <mergeCell ref="AJ16:AK16"/>
    <mergeCell ref="AF15:AG15"/>
    <mergeCell ref="AH15:AI15"/>
    <mergeCell ref="AJ15:AK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V15:W15"/>
    <mergeCell ref="X15:Y15"/>
    <mergeCell ref="Z15:AA15"/>
    <mergeCell ref="AB17:AC17"/>
    <mergeCell ref="AD17:AE17"/>
    <mergeCell ref="L17:M17"/>
    <mergeCell ref="N17:O17"/>
    <mergeCell ref="P17:Q17"/>
    <mergeCell ref="R17:S17"/>
    <mergeCell ref="T17:U17"/>
    <mergeCell ref="B17:C17"/>
    <mergeCell ref="D17:E17"/>
    <mergeCell ref="F17:G17"/>
    <mergeCell ref="H17:I17"/>
    <mergeCell ref="J17:K17"/>
    <mergeCell ref="AB18:AC18"/>
    <mergeCell ref="AD18:AE18"/>
    <mergeCell ref="AF18:AG18"/>
    <mergeCell ref="AH18:AI18"/>
    <mergeCell ref="AJ18:AK18"/>
    <mergeCell ref="AF17:AG17"/>
    <mergeCell ref="AH17:AI17"/>
    <mergeCell ref="AJ17:AK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V17:W17"/>
    <mergeCell ref="X17:Y17"/>
    <mergeCell ref="Z17:AA17"/>
    <mergeCell ref="AH21:AI21"/>
    <mergeCell ref="AJ21:AK21"/>
    <mergeCell ref="AF19:AG19"/>
    <mergeCell ref="AH19:AI19"/>
    <mergeCell ref="AJ19:AK19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V19:W19"/>
    <mergeCell ref="X19:Y19"/>
    <mergeCell ref="Z19:AA19"/>
    <mergeCell ref="AB19:AC19"/>
    <mergeCell ref="AD19:AE19"/>
    <mergeCell ref="L19:M19"/>
    <mergeCell ref="AB21:AC21"/>
    <mergeCell ref="AD21:AE21"/>
    <mergeCell ref="R19:S19"/>
    <mergeCell ref="T19:U19"/>
    <mergeCell ref="B19:C19"/>
    <mergeCell ref="D19:E19"/>
    <mergeCell ref="F19:G19"/>
    <mergeCell ref="H19:I19"/>
    <mergeCell ref="J19:K19"/>
    <mergeCell ref="AF21:AG21"/>
    <mergeCell ref="Z21:AA21"/>
    <mergeCell ref="I28:I29"/>
    <mergeCell ref="M28:M29"/>
    <mergeCell ref="Q28:Q29"/>
    <mergeCell ref="S40:S41"/>
    <mergeCell ref="S42:S43"/>
    <mergeCell ref="Y38:Y39"/>
    <mergeCell ref="AD38:AD39"/>
    <mergeCell ref="AD36:AD37"/>
    <mergeCell ref="Y36:Y37"/>
    <mergeCell ref="U40:V41"/>
    <mergeCell ref="W40:X41"/>
    <mergeCell ref="U42:V43"/>
    <mergeCell ref="W42:X43"/>
    <mergeCell ref="T42:T43"/>
    <mergeCell ref="Y42:Y43"/>
    <mergeCell ref="AD42:AD43"/>
    <mergeCell ref="AD40:AD41"/>
    <mergeCell ref="Y40:Y41"/>
    <mergeCell ref="T40:T41"/>
    <mergeCell ref="B31:C31"/>
    <mergeCell ref="D31:E31"/>
    <mergeCell ref="T36:T37"/>
    <mergeCell ref="U34:X34"/>
    <mergeCell ref="R36:R37"/>
    <mergeCell ref="S36:S37"/>
    <mergeCell ref="R38:R39"/>
    <mergeCell ref="S38:S39"/>
    <mergeCell ref="W38:X39"/>
    <mergeCell ref="T38:T39"/>
    <mergeCell ref="AI34:AI35"/>
    <mergeCell ref="AJ34:AJ35"/>
    <mergeCell ref="Z34:AC34"/>
    <mergeCell ref="AE34:AH34"/>
    <mergeCell ref="U35:V35"/>
    <mergeCell ref="W35:X35"/>
    <mergeCell ref="Z35:AA35"/>
    <mergeCell ref="AB35:AC35"/>
    <mergeCell ref="AE35:AF35"/>
    <mergeCell ref="AG35:AH35"/>
    <mergeCell ref="B46:E46"/>
    <mergeCell ref="G46:J46"/>
    <mergeCell ref="L46:O46"/>
    <mergeCell ref="B47:C47"/>
    <mergeCell ref="D47:E47"/>
    <mergeCell ref="AG42:AH43"/>
    <mergeCell ref="AG36:AH37"/>
    <mergeCell ref="AE38:AF39"/>
    <mergeCell ref="AG38:AH39"/>
    <mergeCell ref="AE40:AF41"/>
    <mergeCell ref="AG40:AH41"/>
    <mergeCell ref="AE36:AF37"/>
    <mergeCell ref="AE42:AF43"/>
    <mergeCell ref="Z36:AA37"/>
    <mergeCell ref="AB36:AC37"/>
    <mergeCell ref="Z38:AA39"/>
    <mergeCell ref="AB38:AC39"/>
    <mergeCell ref="Z40:AA41"/>
    <mergeCell ref="AB40:AC41"/>
    <mergeCell ref="Z42:AA43"/>
    <mergeCell ref="AB42:AC43"/>
    <mergeCell ref="U36:V37"/>
    <mergeCell ref="W36:X37"/>
    <mergeCell ref="U38:V39"/>
    <mergeCell ref="G47:H47"/>
    <mergeCell ref="I47:J47"/>
    <mergeCell ref="L47:M47"/>
    <mergeCell ref="N47:O47"/>
    <mergeCell ref="B48:C49"/>
    <mergeCell ref="D48:E49"/>
    <mergeCell ref="F48:F49"/>
    <mergeCell ref="G48:H49"/>
    <mergeCell ref="I48:J49"/>
    <mergeCell ref="K48:K49"/>
    <mergeCell ref="L48:M49"/>
    <mergeCell ref="N48:O49"/>
    <mergeCell ref="A48:A49"/>
    <mergeCell ref="A50:A51"/>
    <mergeCell ref="A52:A53"/>
    <mergeCell ref="K52:K53"/>
    <mergeCell ref="L52:M53"/>
    <mergeCell ref="N52:O53"/>
    <mergeCell ref="B52:C53"/>
    <mergeCell ref="D52:E53"/>
    <mergeCell ref="F52:F53"/>
    <mergeCell ref="G52:H53"/>
    <mergeCell ref="I52:J53"/>
    <mergeCell ref="K50:K51"/>
    <mergeCell ref="L50:M51"/>
    <mergeCell ref="N50:O51"/>
    <mergeCell ref="B50:C51"/>
    <mergeCell ref="D50:E51"/>
    <mergeCell ref="F50:F51"/>
    <mergeCell ref="G50:H51"/>
    <mergeCell ref="I50:J51"/>
  </mergeCells>
  <phoneticPr fontId="6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01F8D-815A-4C45-B6DE-F42DE0969B59}">
          <x14:formula1>
            <xm:f>Hinweise!$L$8:$L$11</xm:f>
          </x14:formula1>
          <xm:sqref>A26:A29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B428-953C-4CCB-81A3-15A200C33613}">
  <sheetPr>
    <pageSetUpPr fitToPage="1"/>
  </sheetPr>
  <dimension ref="A1:M30"/>
  <sheetViews>
    <sheetView topLeftCell="A5" workbookViewId="0">
      <selection activeCell="A13" sqref="A13"/>
    </sheetView>
  </sheetViews>
  <sheetFormatPr baseColWidth="10" defaultRowHeight="12.75"/>
  <cols>
    <col min="1" max="1" width="14.265625" customWidth="1"/>
    <col min="2" max="13" width="4.73046875" customWidth="1"/>
  </cols>
  <sheetData>
    <row r="1" spans="1:13">
      <c r="A1" s="475" t="s">
        <v>140</v>
      </c>
      <c r="B1" s="464" t="s">
        <v>124</v>
      </c>
      <c r="C1" s="465"/>
      <c r="D1" s="468" t="s">
        <v>125</v>
      </c>
      <c r="E1" s="468"/>
      <c r="F1" s="464" t="s">
        <v>126</v>
      </c>
      <c r="G1" s="465"/>
      <c r="H1" s="468" t="s">
        <v>127</v>
      </c>
      <c r="I1" s="468"/>
      <c r="J1" s="464" t="s">
        <v>128</v>
      </c>
      <c r="K1" s="465"/>
      <c r="L1" s="464" t="s">
        <v>129</v>
      </c>
      <c r="M1" s="465"/>
    </row>
    <row r="2" spans="1:13" ht="13.15" thickBot="1">
      <c r="A2" s="475"/>
      <c r="B2" s="466"/>
      <c r="C2" s="467"/>
      <c r="D2" s="469"/>
      <c r="E2" s="469"/>
      <c r="F2" s="466"/>
      <c r="G2" s="467"/>
      <c r="H2" s="469"/>
      <c r="I2" s="469"/>
      <c r="J2" s="466"/>
      <c r="K2" s="467"/>
      <c r="L2" s="466"/>
      <c r="M2" s="467"/>
    </row>
    <row r="3" spans="1:13" ht="17.649999999999999" thickBot="1">
      <c r="A3" s="475"/>
      <c r="B3" s="159" t="s">
        <v>134</v>
      </c>
      <c r="C3" s="160" t="s">
        <v>133</v>
      </c>
      <c r="D3" s="164" t="s">
        <v>134</v>
      </c>
      <c r="E3" s="162" t="s">
        <v>133</v>
      </c>
      <c r="F3" s="161" t="s">
        <v>134</v>
      </c>
      <c r="G3" s="163" t="s">
        <v>133</v>
      </c>
      <c r="H3" s="164" t="s">
        <v>134</v>
      </c>
      <c r="I3" s="162" t="s">
        <v>133</v>
      </c>
      <c r="J3" s="161" t="s">
        <v>134</v>
      </c>
      <c r="K3" s="163" t="s">
        <v>133</v>
      </c>
      <c r="L3" s="161" t="s">
        <v>134</v>
      </c>
      <c r="M3" s="163" t="s">
        <v>133</v>
      </c>
    </row>
    <row r="4" spans="1:13" ht="22.5" customHeight="1" thickBot="1">
      <c r="A4" s="174" t="str">
        <f>'LSSP Einzel Meisterschaft'!E4</f>
        <v>100m Lagen</v>
      </c>
      <c r="B4" s="157"/>
      <c r="C4" s="158"/>
      <c r="D4" s="175"/>
      <c r="E4" s="176"/>
      <c r="F4" s="157"/>
      <c r="G4" s="158"/>
      <c r="H4" s="175"/>
      <c r="I4" s="176"/>
      <c r="J4" s="157"/>
      <c r="K4" s="158"/>
      <c r="L4" s="157"/>
      <c r="M4" s="158"/>
    </row>
    <row r="5" spans="1:13" ht="22.5" customHeight="1" thickBot="1">
      <c r="A5" s="177" t="str">
        <f>'LSSP Einzel Meisterschaft'!F4</f>
        <v>25 m Rückenbeine</v>
      </c>
      <c r="B5" s="170"/>
      <c r="C5" s="171"/>
      <c r="D5" s="166"/>
      <c r="E5" s="167"/>
      <c r="F5" s="170"/>
      <c r="G5" s="171"/>
      <c r="H5" s="166"/>
      <c r="I5" s="167"/>
      <c r="J5" s="170"/>
      <c r="K5" s="171"/>
      <c r="L5" s="170"/>
      <c r="M5" s="171"/>
    </row>
    <row r="6" spans="1:13" ht="22.5" customHeight="1" thickBot="1">
      <c r="A6" s="174" t="str">
        <f>'LSSP Einzel Meisterschaft'!G4</f>
        <v>50 m Schmetterling</v>
      </c>
      <c r="B6" s="140"/>
      <c r="C6" s="141"/>
      <c r="D6" s="178"/>
      <c r="E6" s="179"/>
      <c r="F6" s="140"/>
      <c r="G6" s="141"/>
      <c r="H6" s="178"/>
      <c r="I6" s="179"/>
      <c r="J6" s="140"/>
      <c r="K6" s="141"/>
      <c r="L6" s="140"/>
      <c r="M6" s="141"/>
    </row>
    <row r="7" spans="1:13" ht="22.5" customHeight="1" thickBot="1">
      <c r="A7" s="165" t="str">
        <f>'LSSP Einzel Meisterschaft'!H4</f>
        <v>25 m Schmetterling</v>
      </c>
      <c r="B7" s="172"/>
      <c r="C7" s="173"/>
      <c r="D7" s="168"/>
      <c r="E7" s="169"/>
      <c r="F7" s="172"/>
      <c r="G7" s="173"/>
      <c r="H7" s="168"/>
      <c r="I7" s="169"/>
      <c r="J7" s="172"/>
      <c r="K7" s="173"/>
      <c r="L7" s="172"/>
      <c r="M7" s="173"/>
    </row>
    <row r="8" spans="1:13" ht="22.5" customHeight="1" thickBot="1">
      <c r="A8" s="174" t="str">
        <f>'LSSP Einzel Meisterschaft'!I4</f>
        <v>100 m Rücken</v>
      </c>
      <c r="B8" s="140"/>
      <c r="C8" s="141"/>
      <c r="D8" s="178"/>
      <c r="E8" s="179"/>
      <c r="F8" s="140"/>
      <c r="G8" s="141"/>
      <c r="H8" s="178"/>
      <c r="I8" s="179"/>
      <c r="J8" s="140"/>
      <c r="K8" s="141"/>
      <c r="L8" s="140"/>
      <c r="M8" s="141"/>
    </row>
    <row r="9" spans="1:13" ht="22.5" customHeight="1" thickBot="1">
      <c r="A9" s="165" t="str">
        <f>'LSSP Einzel Meisterschaft'!J4</f>
        <v>25 m Brustbeine</v>
      </c>
      <c r="B9" s="172"/>
      <c r="C9" s="173"/>
      <c r="D9" s="168"/>
      <c r="E9" s="169"/>
      <c r="F9" s="172"/>
      <c r="G9" s="173"/>
      <c r="H9" s="168"/>
      <c r="I9" s="169"/>
      <c r="J9" s="172"/>
      <c r="K9" s="173"/>
      <c r="L9" s="172"/>
      <c r="M9" s="173"/>
    </row>
    <row r="10" spans="1:13" ht="22.5" customHeight="1" thickBot="1">
      <c r="A10" s="174" t="str">
        <f>'LSSP Einzel Meisterschaft'!K4</f>
        <v>50 m Brust</v>
      </c>
      <c r="B10" s="140"/>
      <c r="C10" s="141"/>
      <c r="D10" s="178"/>
      <c r="E10" s="179"/>
      <c r="F10" s="140"/>
      <c r="G10" s="141"/>
      <c r="H10" s="178"/>
      <c r="I10" s="179"/>
      <c r="J10" s="140"/>
      <c r="K10" s="141"/>
      <c r="L10" s="140"/>
      <c r="M10" s="141"/>
    </row>
    <row r="11" spans="1:13" ht="22.5" customHeight="1" thickBot="1">
      <c r="A11" s="165" t="str">
        <f>'LSSP Einzel Meisterschaft'!L4</f>
        <v>25 m Brust</v>
      </c>
      <c r="B11" s="172"/>
      <c r="C11" s="173"/>
      <c r="D11" s="168"/>
      <c r="E11" s="169"/>
      <c r="F11" s="172"/>
      <c r="G11" s="173"/>
      <c r="H11" s="168"/>
      <c r="I11" s="169"/>
      <c r="J11" s="172"/>
      <c r="K11" s="173"/>
      <c r="L11" s="172"/>
      <c r="M11" s="173"/>
    </row>
    <row r="12" spans="1:13" ht="22.5" customHeight="1" thickBot="1">
      <c r="A12" s="174" t="str">
        <f>'LSSP Einzel Meisterschaft'!M4</f>
        <v>100 m Freistil</v>
      </c>
      <c r="B12" s="140"/>
      <c r="C12" s="141"/>
      <c r="D12" s="178"/>
      <c r="E12" s="179"/>
      <c r="F12" s="140"/>
      <c r="G12" s="141"/>
      <c r="H12" s="178"/>
      <c r="I12" s="179"/>
      <c r="J12" s="140"/>
      <c r="K12" s="141"/>
      <c r="L12" s="140"/>
      <c r="M12" s="141"/>
    </row>
    <row r="13" spans="1:13" ht="22.5" customHeight="1" thickBot="1">
      <c r="A13" s="165" t="str">
        <f>'LSSP Einzel Meisterschaft'!N4</f>
        <v>25 m Kraulbeine</v>
      </c>
      <c r="B13" s="172"/>
      <c r="C13" s="173"/>
      <c r="D13" s="168"/>
      <c r="E13" s="169"/>
      <c r="F13" s="172"/>
      <c r="G13" s="173"/>
      <c r="H13" s="168"/>
      <c r="I13" s="169"/>
      <c r="J13" s="172"/>
      <c r="K13" s="173"/>
      <c r="L13" s="172"/>
      <c r="M13" s="173"/>
    </row>
    <row r="14" spans="1:13" ht="22.5" customHeight="1" thickBot="1">
      <c r="A14" s="174" t="str">
        <f>'LSSP Einzel Meisterschaft'!Q4</f>
        <v>100 m Brust</v>
      </c>
      <c r="B14" s="140"/>
      <c r="C14" s="141"/>
      <c r="D14" s="178"/>
      <c r="E14" s="179"/>
      <c r="F14" s="140"/>
      <c r="G14" s="141"/>
      <c r="H14" s="178"/>
      <c r="I14" s="179"/>
      <c r="J14" s="140"/>
      <c r="K14" s="141"/>
      <c r="L14" s="140"/>
      <c r="M14" s="141"/>
    </row>
    <row r="15" spans="1:13" ht="22.5" customHeight="1" thickBot="1">
      <c r="A15" s="165" t="str">
        <f>'LSSP Einzel Meisterschaft'!R4</f>
        <v>50 m Freistil</v>
      </c>
      <c r="B15" s="172"/>
      <c r="C15" s="173"/>
      <c r="D15" s="168"/>
      <c r="E15" s="169"/>
      <c r="F15" s="172"/>
      <c r="G15" s="173"/>
      <c r="H15" s="168"/>
      <c r="I15" s="169"/>
      <c r="J15" s="172"/>
      <c r="K15" s="173"/>
      <c r="L15" s="172"/>
      <c r="M15" s="173"/>
    </row>
    <row r="16" spans="1:13" ht="22.5" customHeight="1" thickBot="1">
      <c r="A16" s="174" t="str">
        <f>'LSSP Einzel Meisterschaft'!S4</f>
        <v>25 m Freistil</v>
      </c>
      <c r="B16" s="140"/>
      <c r="C16" s="141"/>
      <c r="D16" s="178"/>
      <c r="E16" s="179"/>
      <c r="F16" s="140"/>
      <c r="G16" s="141"/>
      <c r="H16" s="178"/>
      <c r="I16" s="179"/>
      <c r="J16" s="140"/>
      <c r="K16" s="141"/>
      <c r="L16" s="140"/>
      <c r="M16" s="141"/>
    </row>
    <row r="17" spans="1:13" ht="13.15" thickBot="1"/>
    <row r="18" spans="1:13" ht="13.15" thickBot="1">
      <c r="A18" s="135" t="s">
        <v>132</v>
      </c>
      <c r="B18" s="140"/>
      <c r="C18" s="141"/>
      <c r="D18" s="140"/>
      <c r="E18" s="141"/>
      <c r="F18" s="140"/>
      <c r="G18" s="141"/>
      <c r="H18" s="140"/>
      <c r="I18" s="141"/>
      <c r="J18" s="140"/>
      <c r="K18" s="141"/>
      <c r="L18" s="140"/>
      <c r="M18" s="141"/>
    </row>
    <row r="20" spans="1:13" ht="13.15" thickBot="1"/>
    <row r="21" spans="1:13" ht="13.15" thickBot="1">
      <c r="B21" s="437" t="s">
        <v>23</v>
      </c>
      <c r="C21" s="438"/>
    </row>
    <row r="22" spans="1:13" ht="13.15" thickBot="1">
      <c r="B22" s="415" t="s">
        <v>136</v>
      </c>
      <c r="C22" s="420"/>
    </row>
    <row r="23" spans="1:13" ht="11.25" customHeight="1">
      <c r="A23" s="471" t="str">
        <f>Staffelmeldungen!E4</f>
        <v>4x 50 m Freistil mixed</v>
      </c>
      <c r="B23" s="415"/>
      <c r="C23" s="420"/>
      <c r="D23" s="414"/>
      <c r="E23" s="414"/>
      <c r="F23" s="414"/>
      <c r="G23" s="414"/>
      <c r="H23" s="414"/>
      <c r="I23" s="414"/>
      <c r="J23" s="414"/>
      <c r="K23" s="414"/>
    </row>
    <row r="24" spans="1:13" ht="11.25" customHeight="1" thickBot="1">
      <c r="A24" s="472"/>
      <c r="B24" s="459"/>
      <c r="C24" s="470"/>
      <c r="D24" s="414"/>
      <c r="E24" s="414"/>
      <c r="F24" s="414"/>
      <c r="G24" s="414"/>
      <c r="H24" s="414"/>
      <c r="I24" s="414"/>
      <c r="J24" s="414"/>
      <c r="K24" s="414"/>
    </row>
    <row r="25" spans="1:13" ht="11.25" customHeight="1">
      <c r="A25" s="473" t="str">
        <f>Staffelmeldungen!F4</f>
        <v>4x 50 m Lagen mixed</v>
      </c>
      <c r="B25" s="422"/>
      <c r="C25" s="427"/>
      <c r="D25" s="414"/>
      <c r="E25" s="414"/>
      <c r="F25" s="414"/>
      <c r="G25" s="414"/>
      <c r="H25" s="414"/>
      <c r="I25" s="414"/>
      <c r="J25" s="414"/>
      <c r="K25" s="414"/>
    </row>
    <row r="26" spans="1:13" ht="11.25" customHeight="1" thickBot="1">
      <c r="A26" s="474"/>
      <c r="B26" s="449"/>
      <c r="C26" s="450"/>
      <c r="D26" s="414"/>
      <c r="E26" s="414"/>
      <c r="F26" s="414"/>
      <c r="G26" s="414"/>
      <c r="H26" s="414"/>
      <c r="I26" s="414"/>
      <c r="J26" s="414"/>
      <c r="K26" s="414"/>
    </row>
    <row r="27" spans="1:13">
      <c r="A27" s="471" t="str">
        <f>Staffelmeldungen!H4</f>
        <v>4x 25 m Freistil mixed</v>
      </c>
      <c r="B27" s="415"/>
      <c r="C27" s="420"/>
    </row>
    <row r="28" spans="1:13" ht="13.15" thickBot="1">
      <c r="A28" s="472"/>
      <c r="B28" s="459"/>
      <c r="C28" s="470"/>
    </row>
    <row r="29" spans="1:13" ht="13.15" thickBot="1"/>
    <row r="30" spans="1:13" ht="13.15" thickBot="1">
      <c r="A30" s="135" t="s">
        <v>132</v>
      </c>
      <c r="B30" s="140"/>
      <c r="C30" s="141"/>
    </row>
  </sheetData>
  <mergeCells count="31">
    <mergeCell ref="A23:A24"/>
    <mergeCell ref="D23:D24"/>
    <mergeCell ref="E23:E24"/>
    <mergeCell ref="L1:M2"/>
    <mergeCell ref="A1:A3"/>
    <mergeCell ref="J23:J24"/>
    <mergeCell ref="K23:K24"/>
    <mergeCell ref="F23:F24"/>
    <mergeCell ref="G23:G24"/>
    <mergeCell ref="B21:C21"/>
    <mergeCell ref="A27:A28"/>
    <mergeCell ref="D25:D26"/>
    <mergeCell ref="A25:A26"/>
    <mergeCell ref="B25:C26"/>
    <mergeCell ref="B27:C28"/>
    <mergeCell ref="K25:K26"/>
    <mergeCell ref="B1:C2"/>
    <mergeCell ref="D1:E2"/>
    <mergeCell ref="F1:G2"/>
    <mergeCell ref="H1:I2"/>
    <mergeCell ref="J1:K2"/>
    <mergeCell ref="B22:C22"/>
    <mergeCell ref="B23:C24"/>
    <mergeCell ref="H25:H26"/>
    <mergeCell ref="I25:I26"/>
    <mergeCell ref="J25:J26"/>
    <mergeCell ref="E25:E26"/>
    <mergeCell ref="F25:F26"/>
    <mergeCell ref="G25:G26"/>
    <mergeCell ref="H23:H24"/>
    <mergeCell ref="I23:I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Checkliste</vt:lpstr>
      <vt:lpstr>Übersicht</vt:lpstr>
      <vt:lpstr>Einzel Meisterschaft</vt:lpstr>
      <vt:lpstr>LSSP Einzel Meisterschaft</vt:lpstr>
      <vt:lpstr>Einzel-Sprint-Meisterschaft</vt:lpstr>
      <vt:lpstr>Staffelmeldungen</vt:lpstr>
      <vt:lpstr>Hinweise</vt:lpstr>
      <vt:lpstr>Medallienspiegelrechner EM</vt:lpstr>
      <vt:lpstr>Medallienspiegelrechner LSSP</vt:lpstr>
      <vt:lpstr>Medallienspiegelrechner SM</vt:lpstr>
      <vt:lpstr>_</vt:lpstr>
      <vt:lpstr>Übersicht!__xlnm.Print_Area</vt:lpstr>
      <vt:lpstr>'LSSP Einzel Meisterschaft'!Druckbereich</vt:lpstr>
      <vt:lpstr>'Medallienspiegelrechner EM'!Druckbereich</vt:lpstr>
      <vt:lpstr>'Medallienspiegelrechner LSSP'!Druckbereich</vt:lpstr>
      <vt:lpstr>'Medallienspiegelrechner SM'!Druckbereich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Michael Krtschil</cp:lastModifiedBy>
  <cp:lastPrinted>2025-09-07T10:29:09Z</cp:lastPrinted>
  <dcterms:created xsi:type="dcterms:W3CDTF">2019-06-13T06:56:45Z</dcterms:created>
  <dcterms:modified xsi:type="dcterms:W3CDTF">2025-09-07T11:11:20Z</dcterms:modified>
</cp:coreProperties>
</file>